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8445" activeTab="6"/>
  </bookViews>
  <sheets>
    <sheet name="Poussin" sheetId="1" r:id="rId1"/>
    <sheet name="Pupille" sheetId="4" r:id="rId2"/>
    <sheet name="Benjamin" sheetId="5" r:id="rId3"/>
    <sheet name="Minime" sheetId="6" r:id="rId4"/>
    <sheet name="Cadet" sheetId="7" r:id="rId5"/>
    <sheet name="Juniors" sheetId="9" r:id="rId6"/>
    <sheet name="Espoir Senior Elite" sheetId="10" r:id="rId7"/>
  </sheets>
  <externalReferences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G28" i="10"/>
  <c r="F28"/>
  <c r="E28"/>
  <c r="D28"/>
  <c r="C28"/>
  <c r="A28"/>
  <c r="G15" i="7"/>
  <c r="F15"/>
  <c r="E15"/>
  <c r="D15"/>
  <c r="C15"/>
  <c r="A15"/>
  <c r="G14"/>
  <c r="F14"/>
  <c r="E14"/>
  <c r="D14"/>
  <c r="C14"/>
  <c r="A14"/>
  <c r="G13"/>
  <c r="F13"/>
  <c r="E13"/>
  <c r="D13"/>
  <c r="C13"/>
  <c r="A13"/>
  <c r="G15" i="6"/>
  <c r="F15"/>
  <c r="E15"/>
  <c r="C15"/>
  <c r="A15"/>
  <c r="G14"/>
  <c r="F14"/>
  <c r="E14"/>
  <c r="D14"/>
  <c r="C14"/>
  <c r="A14"/>
  <c r="G13"/>
  <c r="F13"/>
  <c r="E13"/>
  <c r="D13"/>
  <c r="C13"/>
  <c r="A13"/>
  <c r="G12"/>
  <c r="F12"/>
  <c r="E12"/>
  <c r="D12"/>
  <c r="C12"/>
  <c r="A12"/>
  <c r="G18" i="4"/>
  <c r="F18"/>
  <c r="E18"/>
  <c r="C18"/>
  <c r="A18"/>
  <c r="G17"/>
  <c r="F17"/>
  <c r="E17"/>
  <c r="C17"/>
  <c r="A17"/>
</calcChain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<sst xmlns="http://schemas.openxmlformats.org/spreadsheetml/2006/main" count="833" uniqueCount="143">
  <si>
    <t>Classement</t>
  </si>
  <si>
    <t>Moyenne :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</si>
  <si>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</si>
  <si>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</si>
  <si>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</si>
  <si>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</si>
  <si>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</si>
  <si>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</si>
  <si>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</si>
  <si>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</si>
  <si>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GUIDON BLETTERANOIS</t>
  </si>
  <si>
    <t>M</t>
  </si>
  <si>
    <t>Poussin</t>
  </si>
  <si>
    <t>GUEUDRET Lucas</t>
  </si>
  <si>
    <t>E.C. BOURG EN BRESSE</t>
  </si>
  <si>
    <t>2401004066</t>
  </si>
  <si>
    <t/>
  </si>
  <si>
    <t xml:space="preserve"> Pupille </t>
  </si>
  <si>
    <t>GUEUDRET Alexandre</t>
  </si>
  <si>
    <t>Pupille</t>
  </si>
  <si>
    <t>2401004265</t>
  </si>
  <si>
    <t>DUMOULIN Alexis</t>
  </si>
  <si>
    <t>2401004248</t>
  </si>
  <si>
    <t>ST DENIS CYCLISME</t>
  </si>
  <si>
    <t xml:space="preserve"> Benjamin </t>
  </si>
  <si>
    <t>Benjamin</t>
  </si>
  <si>
    <t>GUILLET Enzo</t>
  </si>
  <si>
    <t>1139033016</t>
  </si>
  <si>
    <t>BERRARDET Yannis joseph</t>
  </si>
  <si>
    <t>VELO SPORT MACONNAIS</t>
  </si>
  <si>
    <t>0571054281</t>
  </si>
  <si>
    <t>BASIN Alexis</t>
  </si>
  <si>
    <t>VELO CLUB D`AMBERIEU</t>
  </si>
  <si>
    <t>1T</t>
  </si>
  <si>
    <t xml:space="preserve"> Minime </t>
  </si>
  <si>
    <t>Minime</t>
  </si>
  <si>
    <t>U.C. BELLEVILLOISE</t>
  </si>
  <si>
    <t>2T</t>
  </si>
  <si>
    <t xml:space="preserve"> Cadet </t>
  </si>
  <si>
    <t>Cadet</t>
  </si>
  <si>
    <t>LYON SPRINT EVOLUTION</t>
  </si>
  <si>
    <t>CHARBONNIER Theo</t>
  </si>
  <si>
    <t>2401004029</t>
  </si>
  <si>
    <t>BARON Mael</t>
  </si>
  <si>
    <t>CHARVIEU CHAVAGNEUX I.C.</t>
  </si>
  <si>
    <t>2438022012</t>
  </si>
  <si>
    <t>Junior</t>
  </si>
  <si>
    <t>Inscrits : 11</t>
  </si>
  <si>
    <t xml:space="preserve"> Junior  </t>
  </si>
  <si>
    <t>MOREL Bruno</t>
  </si>
  <si>
    <t>Senior</t>
  </si>
  <si>
    <t>Master 2</t>
  </si>
  <si>
    <t>Master 1</t>
  </si>
  <si>
    <t>Espoir</t>
  </si>
  <si>
    <t>Master 3</t>
  </si>
  <si>
    <t>DUPERRON Jeremie</t>
  </si>
  <si>
    <t>V.C. CALADOIS</t>
  </si>
  <si>
    <t>2469034197</t>
  </si>
  <si>
    <t>DUBOIS Camille</t>
  </si>
  <si>
    <t>UC IFS-HEROUVILLE</t>
  </si>
  <si>
    <t>1714192325</t>
  </si>
  <si>
    <t>DOUBLIER Nicolas</t>
  </si>
  <si>
    <t>E.C. ST CLAIROISE</t>
  </si>
  <si>
    <t>2438042024</t>
  </si>
  <si>
    <t>BOUILLOT Jeremy</t>
  </si>
  <si>
    <t>2401007002</t>
  </si>
  <si>
    <t>PAUGET Julien</t>
  </si>
  <si>
    <t>2401007005</t>
  </si>
  <si>
    <t>PERRET Daniel</t>
  </si>
  <si>
    <t>Master 7</t>
  </si>
  <si>
    <t>2401007013</t>
  </si>
  <si>
    <t>RICHARD Cedric</t>
  </si>
  <si>
    <t>2401007015</t>
  </si>
  <si>
    <t>Cyclo Cross Daniel PERRET</t>
  </si>
  <si>
    <t>Inscrits : 5</t>
  </si>
  <si>
    <t xml:space="preserve"> Poussin - Prélicenciés</t>
  </si>
  <si>
    <t>CHARLES Hugo</t>
  </si>
  <si>
    <t>2401004037</t>
  </si>
  <si>
    <t>BOUZINHAC Evan</t>
  </si>
  <si>
    <t>2401004081</t>
  </si>
  <si>
    <t xml:space="preserve">Partants :  </t>
  </si>
  <si>
    <t>Inscrits : 8</t>
  </si>
  <si>
    <t>DUCOTE Luan</t>
  </si>
  <si>
    <t>2469027075</t>
  </si>
  <si>
    <t>POZZOBON Matthieu</t>
  </si>
  <si>
    <t>2438022263</t>
  </si>
  <si>
    <t>WILHELM Lucas</t>
  </si>
  <si>
    <t>VELO CLUB DOLOIS</t>
  </si>
  <si>
    <t>VTT CONLIEGE-JURA-BASSIN DE LONS LE SAUNIER</t>
  </si>
  <si>
    <t>CHARLES Lucas</t>
  </si>
  <si>
    <t>1139028306</t>
  </si>
  <si>
    <t>1139079132</t>
  </si>
  <si>
    <t>2401004278</t>
  </si>
  <si>
    <t>BELOUZE Remy</t>
  </si>
  <si>
    <t>2469027192</t>
  </si>
  <si>
    <t>VIGNARD Lucas</t>
  </si>
  <si>
    <t>2438022069</t>
  </si>
  <si>
    <t>BUIRET Antoine</t>
  </si>
  <si>
    <t>2401004023</t>
  </si>
  <si>
    <t>CHERPIN Hugo</t>
  </si>
  <si>
    <t>2469026260</t>
  </si>
  <si>
    <t>ROUGIES Julien</t>
  </si>
  <si>
    <t>2438022051</t>
  </si>
  <si>
    <t>COQUEMONT Remi</t>
  </si>
  <si>
    <t>V. C. AMBERIEU</t>
  </si>
  <si>
    <t>2401009265</t>
  </si>
  <si>
    <t>Inscrits : 3</t>
  </si>
  <si>
    <t>LACAILLE Alban</t>
  </si>
  <si>
    <t>C.C. ST MARTINOIS</t>
  </si>
  <si>
    <t>2469085033</t>
  </si>
  <si>
    <t>BOURG EN BRESSE AIN CYCLISME</t>
  </si>
  <si>
    <t>2401005354</t>
  </si>
  <si>
    <t>FOILLERET Killian</t>
  </si>
  <si>
    <t>2469085086</t>
  </si>
  <si>
    <t>Inscrits : 22</t>
  </si>
  <si>
    <t>Seniors - Espoir</t>
  </si>
  <si>
    <t>PERICHON Pierre luc</t>
  </si>
  <si>
    <t>2401009333</t>
  </si>
  <si>
    <t>MEUNIER CARUS Fabrice</t>
  </si>
  <si>
    <t>2438042030</t>
  </si>
  <si>
    <t>JALLAS SANTIER Arthur</t>
  </si>
  <si>
    <t>2401005329</t>
  </si>
  <si>
    <t>RICHARD Yann</t>
  </si>
  <si>
    <t>RHONES ALPES CYCLISME</t>
  </si>
  <si>
    <t>2438300482</t>
  </si>
  <si>
    <t>MESSAOUD NACER Fodil</t>
  </si>
  <si>
    <t>2469026068</t>
  </si>
  <si>
    <t>DELEERSNYDER Arnaud</t>
  </si>
  <si>
    <t>2401007041</t>
  </si>
  <si>
    <t>RUET Julien</t>
  </si>
  <si>
    <t>2469026076</t>
  </si>
  <si>
    <t>DUPONT Didier</t>
  </si>
  <si>
    <t>US PEGOMAS CYCLISME</t>
  </si>
  <si>
    <t>Master 6</t>
  </si>
  <si>
    <t>0806040008</t>
  </si>
  <si>
    <t>CHATELARD David</t>
  </si>
  <si>
    <t>2438042065</t>
  </si>
  <si>
    <t>BAECHLER Damien</t>
  </si>
  <si>
    <t>2401007088</t>
  </si>
  <si>
    <t>SARRA Alain</t>
  </si>
  <si>
    <t>U.C. VOIRONNAISE</t>
  </si>
  <si>
    <t>2438003112</t>
  </si>
  <si>
    <t xml:space="preserve">Partants : 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</si>
</sst>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hh:mm:ss.000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65" fontId="0" fillId="0" borderId="16" xfId="0" applyNumberForma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99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color rgb="FF00B05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1819275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343275" y="381000"/>
          <a:ext cx="1866900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1962150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124200" y="381000"/>
          <a:ext cx="1962150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1819275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057525" y="381000"/>
          <a:ext cx="1819275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4</xdr:col>
      <xdr:colOff>0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790825" y="381000"/>
          <a:ext cx="1905000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1924050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086100" y="381000"/>
          <a:ext cx="1924050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1</xdr:row>
      <xdr:rowOff>114300</xdr:rowOff>
    </xdr:from>
    <xdr:to>
      <xdr:col>3</xdr:col>
      <xdr:colOff>2524125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3019425" y="381000"/>
          <a:ext cx="2524125" cy="3429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rvas%202015%20Pupil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rvas%202015%20Minim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ervas%202015%20Cade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ervas%202015%20Seniors%20espoi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nseignements"/>
      <sheetName val="Inscrits"/>
      <sheetName val="Emarg"/>
      <sheetName val="ListeProgramme"/>
      <sheetName val="Saisie_Route"/>
      <sheetName val="Saisie_Chrono"/>
      <sheetName val="Resultat_Chrono"/>
      <sheetName val="Remise_des_Prix"/>
      <sheetName val="Résultat_Comité_Régional"/>
      <sheetName val="Classement_Transpondeur"/>
      <sheetName val="Championnat Classique"/>
      <sheetName val="Championnat Master"/>
      <sheetName val="Etat_de_Resultat_Recto"/>
      <sheetName val="Etat_de_Resultat_Verso"/>
      <sheetName val="Fiche_de_Règlement"/>
      <sheetName val="Reglement_Dossards"/>
      <sheetName val="Grilles_de_prix"/>
      <sheetName val="Données"/>
      <sheetName val="References_Transpondeurs"/>
    </sheetNames>
    <sheetDataSet>
      <sheetData sheetId="0"/>
      <sheetData sheetId="1" refreshError="1"/>
      <sheetData sheetId="2">
        <row r="7">
          <cell r="A7">
            <v>31</v>
          </cell>
          <cell r="B7" t="str">
            <v>DUMOULIN Alexis</v>
          </cell>
          <cell r="C7" t="str">
            <v>E.C. BOURG EN BRESSE</v>
          </cell>
          <cell r="D7" t="str">
            <v>2401004248</v>
          </cell>
          <cell r="E7" t="str">
            <v>FRA20050522</v>
          </cell>
          <cell r="F7" t="str">
            <v>Pupille</v>
          </cell>
          <cell r="G7" t="str">
            <v>M</v>
          </cell>
        </row>
        <row r="8">
          <cell r="A8">
            <v>32</v>
          </cell>
          <cell r="B8" t="str">
            <v>FACUNDO Joris</v>
          </cell>
          <cell r="C8" t="str">
            <v>E.C. BOURG EN BRESSE</v>
          </cell>
          <cell r="D8" t="str">
            <v>2401004076</v>
          </cell>
          <cell r="E8" t="str">
            <v>FRA20060730</v>
          </cell>
          <cell r="F8" t="str">
            <v>Pupille</v>
          </cell>
          <cell r="G8" t="str">
            <v>M</v>
          </cell>
        </row>
        <row r="9">
          <cell r="A9">
            <v>33</v>
          </cell>
          <cell r="B9" t="str">
            <v>GERMAIN RIMBAUD Joris</v>
          </cell>
          <cell r="C9" t="str">
            <v>E.C. BOURG EN BRESSE</v>
          </cell>
          <cell r="D9" t="str">
            <v>2401004106</v>
          </cell>
          <cell r="E9" t="str">
            <v>FRA20060302</v>
          </cell>
          <cell r="F9" t="str">
            <v>Pupille</v>
          </cell>
          <cell r="G9" t="str">
            <v>M</v>
          </cell>
        </row>
        <row r="10">
          <cell r="A10">
            <v>34</v>
          </cell>
          <cell r="B10" t="str">
            <v>GUEUDRET Alexandre</v>
          </cell>
          <cell r="C10" t="str">
            <v>E.C. BOURG EN BRESSE</v>
          </cell>
          <cell r="D10" t="str">
            <v>2401004265</v>
          </cell>
          <cell r="E10" t="str">
            <v>FRA20050522</v>
          </cell>
          <cell r="F10" t="str">
            <v>Pupille</v>
          </cell>
          <cell r="G10" t="str">
            <v>M</v>
          </cell>
        </row>
        <row r="11">
          <cell r="A11">
            <v>35</v>
          </cell>
          <cell r="B11" t="str">
            <v>VACHER Lucas</v>
          </cell>
          <cell r="C11" t="str">
            <v>E.C. BOURG EN BRESSE</v>
          </cell>
          <cell r="D11" t="str">
            <v>2401004017</v>
          </cell>
          <cell r="E11" t="str">
            <v>FRA20050825</v>
          </cell>
          <cell r="F11" t="str">
            <v>Pupille</v>
          </cell>
          <cell r="G11" t="str">
            <v>M</v>
          </cell>
        </row>
        <row r="12">
          <cell r="A12">
            <v>36</v>
          </cell>
          <cell r="B12" t="str">
            <v>PRUDENTINO Julien</v>
          </cell>
          <cell r="C12" t="str">
            <v>U.C. GESSIENNE</v>
          </cell>
          <cell r="D12" t="str">
            <v>2401062264</v>
          </cell>
          <cell r="E12" t="str">
            <v>FRA20050224</v>
          </cell>
          <cell r="F12" t="str">
            <v>Pupille</v>
          </cell>
          <cell r="G12" t="str">
            <v>M</v>
          </cell>
        </row>
        <row r="13">
          <cell r="A13">
            <v>37</v>
          </cell>
          <cell r="B13" t="str">
            <v>POZZOBON Matthieu</v>
          </cell>
          <cell r="C13" t="str">
            <v>CHARVIEU CHAVAGNEUX I.C.</v>
          </cell>
          <cell r="D13" t="str">
            <v>2438022263</v>
          </cell>
          <cell r="E13" t="str">
            <v>FRA20060208</v>
          </cell>
          <cell r="F13" t="str">
            <v>Pupille</v>
          </cell>
          <cell r="G13" t="str">
            <v>M</v>
          </cell>
        </row>
        <row r="14">
          <cell r="A14">
            <v>38</v>
          </cell>
          <cell r="B14" t="str">
            <v>DUCOTE Luan</v>
          </cell>
          <cell r="C14" t="str">
            <v>U.C. BELLEVILLOISE</v>
          </cell>
          <cell r="D14" t="str">
            <v>2469027075</v>
          </cell>
          <cell r="E14" t="str">
            <v>FRA20050430</v>
          </cell>
          <cell r="F14" t="str">
            <v>Pupille</v>
          </cell>
          <cell r="G14" t="str">
            <v>M</v>
          </cell>
        </row>
        <row r="15">
          <cell r="A15">
            <v>39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</row>
        <row r="16">
          <cell r="A16">
            <v>40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</row>
        <row r="17">
          <cell r="A17">
            <v>41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</row>
        <row r="18">
          <cell r="A18">
            <v>42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</row>
        <row r="19">
          <cell r="A19">
            <v>43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</row>
        <row r="20">
          <cell r="A20">
            <v>44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</row>
        <row r="21">
          <cell r="A21">
            <v>45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</row>
        <row r="22">
          <cell r="A22">
            <v>46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</row>
        <row r="23">
          <cell r="A23">
            <v>47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</row>
        <row r="24">
          <cell r="A24">
            <v>48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</row>
        <row r="25">
          <cell r="A25">
            <v>49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</row>
        <row r="26">
          <cell r="A26">
            <v>50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</row>
        <row r="27">
          <cell r="A27">
            <v>51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</row>
        <row r="28">
          <cell r="A28">
            <v>52</v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</row>
        <row r="29">
          <cell r="A29">
            <v>53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  <row r="30">
          <cell r="A30">
            <v>54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</row>
        <row r="31">
          <cell r="A31">
            <v>55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</row>
        <row r="32">
          <cell r="A32">
            <v>56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</row>
        <row r="33">
          <cell r="A33">
            <v>57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</row>
        <row r="34">
          <cell r="A34">
            <v>58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</row>
        <row r="35">
          <cell r="A35">
            <v>59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</row>
        <row r="36">
          <cell r="A36">
            <v>60</v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</row>
        <row r="37">
          <cell r="A37">
            <v>61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</row>
        <row r="38">
          <cell r="A38">
            <v>62</v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</row>
        <row r="39">
          <cell r="A39">
            <v>63</v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</row>
        <row r="40">
          <cell r="A40">
            <v>64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</row>
        <row r="41">
          <cell r="A41">
            <v>65</v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</row>
        <row r="42">
          <cell r="A42">
            <v>66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</row>
        <row r="43">
          <cell r="A43">
            <v>67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</row>
        <row r="44">
          <cell r="A44">
            <v>68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</row>
        <row r="45">
          <cell r="A45">
            <v>69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  <row r="46">
          <cell r="A46">
            <v>70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</row>
        <row r="47">
          <cell r="A47">
            <v>71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</row>
        <row r="48">
          <cell r="A48">
            <v>72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</row>
        <row r="49">
          <cell r="A49">
            <v>73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</row>
        <row r="50">
          <cell r="A50">
            <v>74</v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</row>
        <row r="51">
          <cell r="A51">
            <v>75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</row>
        <row r="52">
          <cell r="A52">
            <v>76</v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</row>
        <row r="53">
          <cell r="A53">
            <v>77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</row>
        <row r="54">
          <cell r="A54">
            <v>78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A55">
            <v>79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A56">
            <v>80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A57">
            <v>81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A58">
            <v>82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A59">
            <v>83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A60">
            <v>84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A61">
            <v>85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A62">
            <v>86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A63">
            <v>87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A64">
            <v>88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A65">
            <v>89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A66">
            <v>90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A67">
            <v>91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A68">
            <v>92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A69">
            <v>93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A70">
            <v>94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>
            <v>95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A72">
            <v>96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A73">
            <v>97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A74">
            <v>98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A75">
            <v>99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A76">
            <v>100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A77">
            <v>101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A78">
            <v>102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A79">
            <v>103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A80">
            <v>104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A81">
            <v>105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A82">
            <v>106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>
            <v>107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>
            <v>108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>
            <v>109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>
            <v>110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>
            <v>111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>
            <v>112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>
            <v>113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>
            <v>114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>
            <v>115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>
            <v>116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>
            <v>117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>
            <v>118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>
            <v>119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>
            <v>120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>
            <v>121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>
            <v>122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>
            <v>123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>
            <v>124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>
            <v>125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>
            <v>126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>
            <v>127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>
            <v>128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>
            <v>129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>
            <v>130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>
            <v>131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>
            <v>132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>
            <v>133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>
            <v>134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>
            <v>135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>
            <v>136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>
            <v>137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>
            <v>138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>
            <v>139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>
            <v>140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>
            <v>141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>
            <v>142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>
            <v>143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>
            <v>144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>
            <v>145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>
            <v>146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>
            <v>147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>
            <v>148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>
            <v>149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>
            <v>150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>
            <v>151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>
            <v>152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>
            <v>153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>
            <v>154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>
            <v>155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>
            <v>156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>
            <v>157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>
            <v>158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>
            <v>159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>
            <v>160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>
            <v>161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>
            <v>162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>
            <v>163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>
            <v>164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>
            <v>165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>
            <v>166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>
            <v>167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>
            <v>168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>
            <v>169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>
            <v>170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>
            <v>171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>
            <v>172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>
            <v>173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>
            <v>174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>
            <v>175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>
            <v>176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>
            <v>177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>
            <v>178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>
            <v>179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  <row r="156">
          <cell r="A156">
            <v>180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</row>
        <row r="157">
          <cell r="A157">
            <v>181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</row>
        <row r="158">
          <cell r="A158">
            <v>182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</row>
        <row r="159">
          <cell r="A159">
            <v>183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</row>
        <row r="160">
          <cell r="A160">
            <v>184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</row>
        <row r="161">
          <cell r="A161">
            <v>185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</row>
        <row r="162">
          <cell r="A162">
            <v>186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</row>
        <row r="163">
          <cell r="A163">
            <v>187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</row>
        <row r="164">
          <cell r="A164">
            <v>188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</row>
        <row r="165">
          <cell r="A165">
            <v>189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</row>
        <row r="166">
          <cell r="A166">
            <v>190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</row>
        <row r="167">
          <cell r="A167">
            <v>191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</row>
        <row r="168">
          <cell r="A168">
            <v>192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</row>
        <row r="169">
          <cell r="A169">
            <v>193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</row>
        <row r="170">
          <cell r="A170">
            <v>194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</row>
        <row r="171">
          <cell r="A171">
            <v>195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</row>
        <row r="172">
          <cell r="A172">
            <v>196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</row>
        <row r="173">
          <cell r="A173">
            <v>197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</row>
        <row r="174">
          <cell r="A174">
            <v>198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</row>
        <row r="175">
          <cell r="A175">
            <v>199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</row>
        <row r="176">
          <cell r="A176">
            <v>200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</row>
        <row r="177">
          <cell r="A177">
            <v>201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</row>
        <row r="178">
          <cell r="A178">
            <v>202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</row>
        <row r="179">
          <cell r="A179">
            <v>203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</row>
        <row r="180">
          <cell r="A180">
            <v>204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</row>
        <row r="181">
          <cell r="A181">
            <v>205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</row>
        <row r="182">
          <cell r="A182">
            <v>206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</row>
        <row r="183">
          <cell r="A183">
            <v>207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</row>
        <row r="184">
          <cell r="A184">
            <v>208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</row>
        <row r="185">
          <cell r="A185">
            <v>209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</row>
        <row r="186">
          <cell r="A186">
            <v>210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</row>
        <row r="187">
          <cell r="A187">
            <v>211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</row>
        <row r="188">
          <cell r="A188">
            <v>212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</row>
        <row r="189">
          <cell r="A189">
            <v>213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</row>
        <row r="190">
          <cell r="A190">
            <v>214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</row>
        <row r="191">
          <cell r="A191">
            <v>215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</row>
        <row r="192">
          <cell r="A192">
            <v>216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</row>
        <row r="193">
          <cell r="A193">
            <v>217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</row>
        <row r="194">
          <cell r="A194">
            <v>218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</row>
        <row r="195">
          <cell r="A195">
            <v>219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</row>
        <row r="196">
          <cell r="A196">
            <v>220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nseignements"/>
      <sheetName val="Inscrits"/>
      <sheetName val="Emarg"/>
      <sheetName val="ListeProgramme"/>
      <sheetName val="Saisie_Route"/>
      <sheetName val="Saisie_Chrono"/>
      <sheetName val="Resultat_Chrono"/>
      <sheetName val="Remise_des_Prix"/>
      <sheetName val="Résultat_Comité_Régional"/>
      <sheetName val="Classement_Transpondeur"/>
      <sheetName val="Championnat Classique"/>
      <sheetName val="Championnat Master"/>
      <sheetName val="Etat_de_Resultat_Recto"/>
      <sheetName val="Etat_de_Resultat_Verso"/>
      <sheetName val="Fiche_de_Règlement"/>
      <sheetName val="Reglement_Dossards"/>
      <sheetName val="Grilles_de_prix"/>
      <sheetName val="Données"/>
      <sheetName val="References_Transpondeurs"/>
    </sheetNames>
    <sheetDataSet>
      <sheetData sheetId="0"/>
      <sheetData sheetId="1" refreshError="1"/>
      <sheetData sheetId="2">
        <row r="7">
          <cell r="A7">
            <v>91</v>
          </cell>
          <cell r="B7" t="str">
            <v>CHERPIN Pauline</v>
          </cell>
          <cell r="C7" t="str">
            <v>LYON SPRINT EVOLUTION</v>
          </cell>
          <cell r="D7" t="str">
            <v>2469026269</v>
          </cell>
          <cell r="E7" t="str">
            <v>FRA20020813</v>
          </cell>
          <cell r="F7" t="str">
            <v>Minime</v>
          </cell>
          <cell r="G7" t="str">
            <v>F</v>
          </cell>
        </row>
        <row r="8">
          <cell r="A8">
            <v>92</v>
          </cell>
          <cell r="B8" t="str">
            <v>BUIRET Antoine</v>
          </cell>
          <cell r="C8" t="str">
            <v>E.C. BOURG EN BRESSE</v>
          </cell>
          <cell r="D8" t="str">
            <v>2401004023</v>
          </cell>
          <cell r="E8" t="str">
            <v>FRA20020702</v>
          </cell>
          <cell r="F8" t="str">
            <v>Minime</v>
          </cell>
          <cell r="G8" t="str">
            <v>M</v>
          </cell>
        </row>
        <row r="9">
          <cell r="A9">
            <v>93</v>
          </cell>
          <cell r="B9" t="str">
            <v>MINET Louis</v>
          </cell>
          <cell r="C9" t="str">
            <v>E.C. BOURG EN BRESSE</v>
          </cell>
          <cell r="D9" t="str">
            <v>2401004225</v>
          </cell>
          <cell r="E9" t="str">
            <v>FRA20020507</v>
          </cell>
          <cell r="F9" t="str">
            <v>Minime</v>
          </cell>
          <cell r="G9" t="str">
            <v>M</v>
          </cell>
        </row>
        <row r="10">
          <cell r="A10">
            <v>94</v>
          </cell>
          <cell r="B10" t="str">
            <v>POCHET Remi</v>
          </cell>
          <cell r="C10" t="str">
            <v>E.C. BOURG EN BRESSE</v>
          </cell>
          <cell r="D10" t="str">
            <v>2401004156</v>
          </cell>
          <cell r="E10" t="str">
            <v>FRA20010215</v>
          </cell>
          <cell r="F10" t="str">
            <v>Minime</v>
          </cell>
          <cell r="G10" t="str">
            <v>M</v>
          </cell>
        </row>
        <row r="11">
          <cell r="A11">
            <v>95</v>
          </cell>
          <cell r="B11" t="str">
            <v>VIGNARD Lucas</v>
          </cell>
          <cell r="C11" t="str">
            <v>CHARVIEU CHAVAGNEUX I.C.</v>
          </cell>
          <cell r="D11" t="str">
            <v>2438022069</v>
          </cell>
          <cell r="E11" t="str">
            <v>FRA20010226</v>
          </cell>
          <cell r="F11" t="str">
            <v>Minime</v>
          </cell>
          <cell r="G11" t="str">
            <v>M</v>
          </cell>
        </row>
        <row r="12">
          <cell r="A12">
            <v>96</v>
          </cell>
          <cell r="B12" t="str">
            <v>MEINZEL Brice</v>
          </cell>
          <cell r="C12" t="str">
            <v>S.C.ARINTHOD FOYER RURAL</v>
          </cell>
          <cell r="D12" t="str">
            <v>1139087050</v>
          </cell>
          <cell r="E12" t="str">
            <v>FRA20020713</v>
          </cell>
          <cell r="F12" t="str">
            <v>Minime</v>
          </cell>
          <cell r="G12" t="str">
            <v>M</v>
          </cell>
        </row>
        <row r="13">
          <cell r="A13">
            <v>97</v>
          </cell>
          <cell r="B13" t="str">
            <v>WILHELM Thomas</v>
          </cell>
          <cell r="C13" t="str">
            <v>VELO CLUB DOLOIS</v>
          </cell>
          <cell r="D13" t="str">
            <v>1139028460</v>
          </cell>
          <cell r="E13" t="str">
            <v>FRA20021220</v>
          </cell>
          <cell r="F13" t="str">
            <v>Minime</v>
          </cell>
          <cell r="G13" t="str">
            <v>M</v>
          </cell>
        </row>
        <row r="14">
          <cell r="A14">
            <v>98</v>
          </cell>
          <cell r="B14" t="str">
            <v>BELOUZE Remy</v>
          </cell>
          <cell r="C14" t="str">
            <v>U.C. BELLEVILLOISE</v>
          </cell>
          <cell r="D14" t="str">
            <v>2469027192</v>
          </cell>
          <cell r="E14">
            <v>0</v>
          </cell>
          <cell r="F14" t="str">
            <v>Minime</v>
          </cell>
          <cell r="G14" t="str">
            <v>M</v>
          </cell>
        </row>
        <row r="15">
          <cell r="A15">
            <v>99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</row>
        <row r="16">
          <cell r="A16">
            <v>100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</row>
        <row r="17">
          <cell r="A17">
            <v>101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</row>
        <row r="18">
          <cell r="A18">
            <v>102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</row>
        <row r="19">
          <cell r="A19">
            <v>103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</row>
        <row r="20">
          <cell r="A20">
            <v>104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</row>
        <row r="21">
          <cell r="A21">
            <v>105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</row>
        <row r="22">
          <cell r="A22">
            <v>106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</row>
        <row r="23">
          <cell r="A23">
            <v>107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</row>
        <row r="24">
          <cell r="A24">
            <v>108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</row>
        <row r="25">
          <cell r="A25">
            <v>109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</row>
        <row r="26">
          <cell r="A26">
            <v>110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</row>
        <row r="27">
          <cell r="A27">
            <v>111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</row>
        <row r="28">
          <cell r="A28">
            <v>112</v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</row>
        <row r="29">
          <cell r="A29">
            <v>113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  <row r="30">
          <cell r="A30">
            <v>114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</row>
        <row r="31">
          <cell r="A31">
            <v>115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</row>
        <row r="32">
          <cell r="A32">
            <v>116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</row>
        <row r="33">
          <cell r="A33">
            <v>117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</row>
        <row r="34">
          <cell r="A34">
            <v>118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</row>
        <row r="35">
          <cell r="A35">
            <v>119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</row>
        <row r="36">
          <cell r="A36">
            <v>120</v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</row>
        <row r="37">
          <cell r="A37">
            <v>121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</row>
        <row r="38">
          <cell r="A38">
            <v>122</v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</row>
        <row r="39">
          <cell r="A39">
            <v>123</v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</row>
        <row r="40">
          <cell r="A40">
            <v>124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</row>
        <row r="41">
          <cell r="A41">
            <v>125</v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</row>
        <row r="42">
          <cell r="A42">
            <v>126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</row>
        <row r="43">
          <cell r="A43">
            <v>127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</row>
        <row r="44">
          <cell r="A44">
            <v>128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</row>
        <row r="45">
          <cell r="A45">
            <v>129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  <row r="46">
          <cell r="A46">
            <v>130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</row>
        <row r="47">
          <cell r="A47">
            <v>131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</row>
        <row r="48">
          <cell r="A48">
            <v>132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</row>
        <row r="49">
          <cell r="A49">
            <v>133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</row>
        <row r="50">
          <cell r="A50">
            <v>134</v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</row>
        <row r="51">
          <cell r="A51">
            <v>135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</row>
        <row r="52">
          <cell r="A52">
            <v>136</v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</row>
        <row r="53">
          <cell r="A53">
            <v>137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</row>
        <row r="54">
          <cell r="A54">
            <v>138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A55">
            <v>139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A56">
            <v>140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A57">
            <v>141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A58">
            <v>142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A59">
            <v>143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A60">
            <v>144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A61">
            <v>145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A62">
            <v>146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A63">
            <v>147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A64">
            <v>148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A65">
            <v>149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A66">
            <v>150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A67">
            <v>151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A68">
            <v>152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A69">
            <v>153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A70">
            <v>154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>
            <v>155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A72">
            <v>156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A73">
            <v>157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A74">
            <v>158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A75">
            <v>159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A76">
            <v>160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A77">
            <v>161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A78">
            <v>162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A79">
            <v>163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A80">
            <v>164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A81">
            <v>165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A82">
            <v>166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>
            <v>167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>
            <v>168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>
            <v>169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>
            <v>170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>
            <v>171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>
            <v>172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>
            <v>173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>
            <v>174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>
            <v>175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>
            <v>176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>
            <v>177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>
            <v>178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>
            <v>179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>
            <v>180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>
            <v>181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>
            <v>182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>
            <v>183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>
            <v>184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>
            <v>185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>
            <v>186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>
            <v>187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>
            <v>188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>
            <v>189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>
            <v>190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>
            <v>191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>
            <v>192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>
            <v>193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>
            <v>194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>
            <v>195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>
            <v>196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>
            <v>197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>
            <v>198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>
            <v>199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>
            <v>200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>
            <v>201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>
            <v>202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>
            <v>203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>
            <v>204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>
            <v>205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>
            <v>206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>
            <v>207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>
            <v>208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>
            <v>209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>
            <v>210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>
            <v>211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>
            <v>212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>
            <v>213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>
            <v>214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>
            <v>215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>
            <v>216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>
            <v>217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>
            <v>218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>
            <v>219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>
            <v>220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>
            <v>221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>
            <v>222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>
            <v>223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>
            <v>224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>
            <v>225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>
            <v>226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>
            <v>227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>
            <v>228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>
            <v>229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>
            <v>230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>
            <v>231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>
            <v>232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>
            <v>233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>
            <v>234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>
            <v>235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>
            <v>236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>
            <v>237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>
            <v>238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>
            <v>239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  <row r="156">
          <cell r="A156">
            <v>240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</row>
        <row r="157">
          <cell r="A157">
            <v>241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</row>
        <row r="158">
          <cell r="A158">
            <v>242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</row>
        <row r="159">
          <cell r="A159">
            <v>243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</row>
        <row r="160">
          <cell r="A160">
            <v>244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</row>
        <row r="161">
          <cell r="A161">
            <v>245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</row>
        <row r="162">
          <cell r="A162">
            <v>246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</row>
        <row r="163">
          <cell r="A163">
            <v>247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</row>
        <row r="164">
          <cell r="A164">
            <v>248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</row>
        <row r="165">
          <cell r="A165">
            <v>249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</row>
        <row r="166">
          <cell r="A166">
            <v>250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</row>
        <row r="167">
          <cell r="A167">
            <v>251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</row>
        <row r="168">
          <cell r="A168">
            <v>252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</row>
        <row r="169">
          <cell r="A169">
            <v>253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</row>
        <row r="170">
          <cell r="A170">
            <v>254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</row>
        <row r="171">
          <cell r="A171">
            <v>255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</row>
        <row r="172">
          <cell r="A172">
            <v>256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</row>
        <row r="173">
          <cell r="A173">
            <v>257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</row>
        <row r="174">
          <cell r="A174">
            <v>258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</row>
        <row r="175">
          <cell r="A175">
            <v>259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</row>
        <row r="176">
          <cell r="A176">
            <v>260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</row>
        <row r="177">
          <cell r="A177">
            <v>261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</row>
        <row r="178">
          <cell r="A178">
            <v>262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</row>
        <row r="179">
          <cell r="A179">
            <v>263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</row>
        <row r="180">
          <cell r="A180">
            <v>264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</row>
        <row r="181">
          <cell r="A181">
            <v>265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</row>
        <row r="182">
          <cell r="A182">
            <v>266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</row>
        <row r="183">
          <cell r="A183">
            <v>267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</row>
        <row r="184">
          <cell r="A184">
            <v>268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</row>
        <row r="185">
          <cell r="A185">
            <v>269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</row>
        <row r="186">
          <cell r="A186">
            <v>270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</row>
        <row r="187">
          <cell r="A187">
            <v>271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</row>
        <row r="188">
          <cell r="A188">
            <v>272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</row>
        <row r="189">
          <cell r="A189">
            <v>273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</row>
        <row r="190">
          <cell r="A190">
            <v>274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</row>
        <row r="191">
          <cell r="A191">
            <v>275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</row>
        <row r="192">
          <cell r="A192">
            <v>276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</row>
        <row r="193">
          <cell r="A193">
            <v>277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</row>
        <row r="194">
          <cell r="A194">
            <v>278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</row>
        <row r="195">
          <cell r="A195">
            <v>279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</row>
        <row r="196">
          <cell r="A196">
            <v>280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nseignements"/>
      <sheetName val="Inscrits"/>
      <sheetName val="Emarg"/>
      <sheetName val="ListeProgramme"/>
      <sheetName val="Saisie_Route"/>
      <sheetName val="Saisie_Chrono"/>
      <sheetName val="Resultat_Chrono"/>
      <sheetName val="Remise_des_Prix"/>
      <sheetName val="Résultat_Comité_Régional"/>
      <sheetName val="Classement_Transpondeur"/>
      <sheetName val="Championnat Classique"/>
      <sheetName val="Championnat Master"/>
      <sheetName val="Etat_de_Resultat_Recto"/>
      <sheetName val="Etat_de_Resultat_Verso"/>
      <sheetName val="Fiche_de_Règlement"/>
      <sheetName val="Reglement_Dossards"/>
      <sheetName val="Grilles_de_prix"/>
      <sheetName val="Données"/>
      <sheetName val="References_Transpondeurs"/>
    </sheetNames>
    <sheetDataSet>
      <sheetData sheetId="0"/>
      <sheetData sheetId="1" refreshError="1"/>
      <sheetData sheetId="2">
        <row r="7">
          <cell r="A7">
            <v>1</v>
          </cell>
          <cell r="B7" t="str">
            <v>CHARBONNIER Theo</v>
          </cell>
          <cell r="C7" t="str">
            <v>E.C. BOURG EN BRESSE</v>
          </cell>
          <cell r="D7" t="str">
            <v>2401004029</v>
          </cell>
          <cell r="E7" t="str">
            <v>FRA19990114</v>
          </cell>
          <cell r="F7" t="str">
            <v>Cadet</v>
          </cell>
          <cell r="G7" t="str">
            <v>M</v>
          </cell>
        </row>
        <row r="8">
          <cell r="A8">
            <v>2</v>
          </cell>
          <cell r="B8" t="str">
            <v>CHABERT Gregory</v>
          </cell>
          <cell r="C8" t="str">
            <v>U.C. GESSIENNE</v>
          </cell>
          <cell r="D8" t="str">
            <v>2401062344</v>
          </cell>
          <cell r="E8" t="str">
            <v>FRA20000710</v>
          </cell>
          <cell r="F8" t="str">
            <v>Cadet</v>
          </cell>
          <cell r="G8" t="str">
            <v>M</v>
          </cell>
        </row>
        <row r="9">
          <cell r="A9">
            <v>3</v>
          </cell>
          <cell r="B9" t="str">
            <v>BARON Mael</v>
          </cell>
          <cell r="C9" t="str">
            <v>CHARVIEU CHAVAGNEUX I.C.</v>
          </cell>
          <cell r="D9" t="str">
            <v>2438022012</v>
          </cell>
          <cell r="E9" t="str">
            <v>FRA19990304</v>
          </cell>
          <cell r="F9" t="str">
            <v>Cadet</v>
          </cell>
          <cell r="G9" t="str">
            <v>M</v>
          </cell>
        </row>
        <row r="10">
          <cell r="A10">
            <v>4</v>
          </cell>
          <cell r="B10" t="str">
            <v>ROUGIES Julien</v>
          </cell>
          <cell r="C10" t="str">
            <v>CHARVIEU CHAVAGNEUX I.C.</v>
          </cell>
          <cell r="D10" t="str">
            <v>2438022051</v>
          </cell>
          <cell r="E10" t="str">
            <v>FRA20000218</v>
          </cell>
          <cell r="F10" t="str">
            <v>Cadet</v>
          </cell>
          <cell r="G10" t="str">
            <v>M</v>
          </cell>
        </row>
        <row r="11">
          <cell r="A11">
            <v>5</v>
          </cell>
          <cell r="B11" t="str">
            <v>DA COSTA BARROS Raphael</v>
          </cell>
          <cell r="C11" t="str">
            <v>CLUB VIENNOIS D`ANIMAT CY</v>
          </cell>
          <cell r="D11" t="str">
            <v>2438191284</v>
          </cell>
          <cell r="E11" t="str">
            <v>FRA20000907</v>
          </cell>
          <cell r="F11" t="str">
            <v>Cadet</v>
          </cell>
          <cell r="G11" t="str">
            <v>M</v>
          </cell>
        </row>
        <row r="12">
          <cell r="A12">
            <v>6</v>
          </cell>
          <cell r="B12" t="str">
            <v>CHERPIN Hugo</v>
          </cell>
          <cell r="C12" t="str">
            <v>LYON SPRINT EVOLUTION</v>
          </cell>
          <cell r="D12" t="str">
            <v>2469026260</v>
          </cell>
          <cell r="E12" t="str">
            <v>FRA20000920</v>
          </cell>
          <cell r="F12" t="str">
            <v>Cadet</v>
          </cell>
          <cell r="G12" t="str">
            <v>M</v>
          </cell>
        </row>
        <row r="13">
          <cell r="A13">
            <v>7</v>
          </cell>
          <cell r="B13" t="str">
            <v>MEINZEL Bryan</v>
          </cell>
          <cell r="C13" t="str">
            <v>S.C.ARINTHOD FOYER RURAL</v>
          </cell>
          <cell r="D13" t="str">
            <v>1139087043</v>
          </cell>
          <cell r="E13" t="str">
            <v>FRA20000909</v>
          </cell>
          <cell r="F13" t="str">
            <v>Cadet</v>
          </cell>
          <cell r="G13" t="str">
            <v>M</v>
          </cell>
        </row>
        <row r="14">
          <cell r="A14">
            <v>8</v>
          </cell>
          <cell r="B14" t="str">
            <v>COQUEMONT Remi</v>
          </cell>
          <cell r="C14" t="str">
            <v>V. C. AMBERIEU</v>
          </cell>
          <cell r="D14" t="str">
            <v>2401009265</v>
          </cell>
          <cell r="E14">
            <v>0</v>
          </cell>
          <cell r="F14" t="str">
            <v>Cadet</v>
          </cell>
          <cell r="G14" t="str">
            <v>M</v>
          </cell>
        </row>
        <row r="15">
          <cell r="A15">
            <v>9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</row>
        <row r="16">
          <cell r="A16">
            <v>10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</row>
        <row r="17">
          <cell r="A17">
            <v>11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</row>
        <row r="18">
          <cell r="A18">
            <v>12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</row>
        <row r="19">
          <cell r="A19">
            <v>13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</row>
        <row r="20">
          <cell r="A20">
            <v>14</v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</row>
        <row r="21">
          <cell r="A21">
            <v>15</v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</row>
        <row r="22">
          <cell r="A22">
            <v>16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</row>
        <row r="23">
          <cell r="A23">
            <v>17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</row>
        <row r="24">
          <cell r="A24">
            <v>18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</row>
        <row r="25">
          <cell r="A25">
            <v>19</v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</row>
        <row r="26">
          <cell r="A26">
            <v>20</v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</row>
        <row r="27">
          <cell r="A27">
            <v>21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</row>
        <row r="28">
          <cell r="A28">
            <v>22</v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</row>
        <row r="29">
          <cell r="A29">
            <v>23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  <row r="30">
          <cell r="A30">
            <v>24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</row>
        <row r="31">
          <cell r="A31">
            <v>25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</row>
        <row r="32">
          <cell r="A32">
            <v>26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</row>
        <row r="33">
          <cell r="A33">
            <v>27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</row>
        <row r="34">
          <cell r="A34">
            <v>28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</row>
        <row r="35">
          <cell r="A35">
            <v>29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</row>
        <row r="36">
          <cell r="A36">
            <v>30</v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</row>
        <row r="37">
          <cell r="A37">
            <v>31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</row>
        <row r="38">
          <cell r="A38">
            <v>32</v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</row>
        <row r="39">
          <cell r="A39">
            <v>33</v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</row>
        <row r="40">
          <cell r="A40">
            <v>34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</row>
        <row r="41">
          <cell r="A41">
            <v>35</v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</row>
        <row r="42">
          <cell r="A42">
            <v>36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</row>
        <row r="43">
          <cell r="A43">
            <v>37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</row>
        <row r="44">
          <cell r="A44">
            <v>38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</row>
        <row r="45">
          <cell r="A45">
            <v>39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  <row r="46">
          <cell r="A46">
            <v>40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</row>
        <row r="47">
          <cell r="A47">
            <v>41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</row>
        <row r="48">
          <cell r="A48">
            <v>42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</row>
        <row r="49">
          <cell r="A49">
            <v>43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</row>
        <row r="50">
          <cell r="A50">
            <v>44</v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</row>
        <row r="51">
          <cell r="A51">
            <v>45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</row>
        <row r="52">
          <cell r="A52">
            <v>46</v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</row>
        <row r="53">
          <cell r="A53">
            <v>47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</row>
        <row r="54">
          <cell r="A54">
            <v>48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A55">
            <v>49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A56">
            <v>50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A57">
            <v>51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A58">
            <v>52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A59">
            <v>53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A60">
            <v>54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A61">
            <v>55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A62">
            <v>56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A63">
            <v>57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A64">
            <v>58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A65">
            <v>59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A66">
            <v>60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A67">
            <v>61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A68">
            <v>62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A69">
            <v>63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A70">
            <v>64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>
            <v>65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A72">
            <v>66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A73">
            <v>67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A74">
            <v>68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A75">
            <v>69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A76">
            <v>70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A77">
            <v>71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A78">
            <v>72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A79">
            <v>73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A80">
            <v>74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A81">
            <v>75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A82">
            <v>76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>
            <v>77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>
            <v>78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>
            <v>79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>
            <v>80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>
            <v>81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>
            <v>82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>
            <v>83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>
            <v>84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>
            <v>85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>
            <v>86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>
            <v>87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>
            <v>88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>
            <v>89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>
            <v>90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>
            <v>91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>
            <v>92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>
            <v>93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>
            <v>94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>
            <v>95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>
            <v>96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>
            <v>97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>
            <v>98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>
            <v>99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>
            <v>100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>
            <v>101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>
            <v>102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>
            <v>103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>
            <v>104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>
            <v>105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>
            <v>106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>
            <v>107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>
            <v>108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>
            <v>109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>
            <v>110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>
            <v>111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>
            <v>112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>
            <v>113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>
            <v>114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>
            <v>115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>
            <v>116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>
            <v>117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>
            <v>118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>
            <v>119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>
            <v>120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>
            <v>121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>
            <v>122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>
            <v>123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>
            <v>124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>
            <v>125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>
            <v>126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>
            <v>127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>
            <v>128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>
            <v>129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>
            <v>130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>
            <v>131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>
            <v>132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>
            <v>133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>
            <v>134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>
            <v>135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>
            <v>136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>
            <v>137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>
            <v>138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>
            <v>139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>
            <v>140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>
            <v>141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>
            <v>142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>
            <v>143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>
            <v>144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>
            <v>145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>
            <v>146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>
            <v>147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>
            <v>148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>
            <v>149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  <row r="156">
          <cell r="A156">
            <v>150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</row>
        <row r="157">
          <cell r="A157">
            <v>151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</row>
        <row r="158">
          <cell r="A158">
            <v>152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</row>
        <row r="159">
          <cell r="A159">
            <v>153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</row>
        <row r="160">
          <cell r="A160">
            <v>154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</row>
        <row r="161">
          <cell r="A161">
            <v>155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</row>
        <row r="162">
          <cell r="A162">
            <v>156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</row>
        <row r="163">
          <cell r="A163">
            <v>157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</row>
        <row r="164">
          <cell r="A164">
            <v>158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</row>
        <row r="165">
          <cell r="A165">
            <v>159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</row>
        <row r="166">
          <cell r="A166">
            <v>160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</row>
        <row r="167">
          <cell r="A167">
            <v>161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</row>
        <row r="168">
          <cell r="A168">
            <v>162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</row>
        <row r="169">
          <cell r="A169">
            <v>163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</row>
        <row r="170">
          <cell r="A170">
            <v>164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</row>
        <row r="171">
          <cell r="A171">
            <v>165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</row>
        <row r="172">
          <cell r="A172">
            <v>166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</row>
        <row r="173">
          <cell r="A173">
            <v>167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</row>
        <row r="174">
          <cell r="A174">
            <v>168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</row>
        <row r="175">
          <cell r="A175">
            <v>169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</row>
        <row r="176">
          <cell r="A176">
            <v>170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</row>
        <row r="177">
          <cell r="A177">
            <v>171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</row>
        <row r="178">
          <cell r="A178">
            <v>172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</row>
        <row r="179">
          <cell r="A179">
            <v>173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</row>
        <row r="180">
          <cell r="A180">
            <v>174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</row>
        <row r="181">
          <cell r="A181">
            <v>175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</row>
        <row r="182">
          <cell r="A182">
            <v>176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</row>
        <row r="183">
          <cell r="A183">
            <v>177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</row>
        <row r="184">
          <cell r="A184">
            <v>178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</row>
        <row r="185">
          <cell r="A185">
            <v>179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</row>
        <row r="186">
          <cell r="A186">
            <v>180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</row>
        <row r="187">
          <cell r="A187">
            <v>181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</row>
        <row r="188">
          <cell r="A188">
            <v>182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</row>
        <row r="189">
          <cell r="A189">
            <v>183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</row>
        <row r="190">
          <cell r="A190">
            <v>184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</row>
        <row r="191">
          <cell r="A191">
            <v>185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</row>
        <row r="192">
          <cell r="A192">
            <v>186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</row>
        <row r="193">
          <cell r="A193">
            <v>187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</row>
        <row r="194">
          <cell r="A194">
            <v>188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</row>
        <row r="195">
          <cell r="A195">
            <v>189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</row>
        <row r="196">
          <cell r="A196">
            <v>190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nseignements"/>
      <sheetName val="Inscrits"/>
      <sheetName val="Emarg"/>
      <sheetName val="ListeProgramme"/>
      <sheetName val="Saisie_Route"/>
      <sheetName val="Saisie_Chrono"/>
      <sheetName val="Resultat_Chrono"/>
      <sheetName val="Remise_des_Prix"/>
      <sheetName val="Résultat_Comité_Régional"/>
      <sheetName val="Classement_Transpondeur"/>
      <sheetName val="Championnat Classique"/>
      <sheetName val="Championnat Master"/>
      <sheetName val="Etat_de_Resultat_Recto"/>
      <sheetName val="Etat_de_Resultat_Verso"/>
      <sheetName val="Fiche_de_Règlement"/>
      <sheetName val="Reglement_Dossards"/>
      <sheetName val="Grilles_de_prix"/>
      <sheetName val="Données"/>
      <sheetName val="References_Transpondeurs"/>
    </sheetNames>
    <sheetDataSet>
      <sheetData sheetId="0"/>
      <sheetData sheetId="1"/>
      <sheetData sheetId="2">
        <row r="7">
          <cell r="A7">
            <v>1</v>
          </cell>
          <cell r="B7" t="str">
            <v>FALENTA Alois</v>
          </cell>
          <cell r="C7" t="str">
            <v>U.C. GESSIENNE</v>
          </cell>
          <cell r="D7" t="str">
            <v>2401062237</v>
          </cell>
          <cell r="E7" t="str">
            <v>FRA19890223</v>
          </cell>
          <cell r="F7" t="str">
            <v>Senior</v>
          </cell>
          <cell r="G7" t="str">
            <v>M</v>
          </cell>
        </row>
        <row r="8">
          <cell r="A8">
            <v>2</v>
          </cell>
          <cell r="B8" t="str">
            <v>DUPERRON Jeremie</v>
          </cell>
          <cell r="C8" t="str">
            <v>V.C. CALADOIS</v>
          </cell>
          <cell r="D8" t="str">
            <v>2469034197</v>
          </cell>
          <cell r="E8" t="str">
            <v>FRA19890129</v>
          </cell>
          <cell r="F8" t="str">
            <v>Senior</v>
          </cell>
          <cell r="G8" t="str">
            <v>M</v>
          </cell>
        </row>
        <row r="9">
          <cell r="A9">
            <v>3</v>
          </cell>
          <cell r="B9" t="str">
            <v>PERICHON Pierre luc</v>
          </cell>
          <cell r="C9" t="str">
            <v>VELO CLUB D`AMBERIEU</v>
          </cell>
          <cell r="D9" t="str">
            <v>2401009333</v>
          </cell>
          <cell r="E9" t="str">
            <v>FRA19870104</v>
          </cell>
          <cell r="F9" t="str">
            <v>Senior</v>
          </cell>
          <cell r="G9" t="str">
            <v>M</v>
          </cell>
        </row>
        <row r="10">
          <cell r="A10">
            <v>4</v>
          </cell>
          <cell r="B10" t="str">
            <v>MEUNIER CARUS Fabrice</v>
          </cell>
          <cell r="C10" t="str">
            <v>E.C. ST CLAIROISE</v>
          </cell>
          <cell r="D10" t="str">
            <v>2438042030</v>
          </cell>
          <cell r="E10" t="str">
            <v>FRA19750611</v>
          </cell>
          <cell r="F10" t="str">
            <v>Master 3</v>
          </cell>
          <cell r="G10" t="str">
            <v>M</v>
          </cell>
        </row>
        <row r="11">
          <cell r="A11">
            <v>5</v>
          </cell>
          <cell r="B11" t="str">
            <v>DUBOIS Camille</v>
          </cell>
          <cell r="C11" t="str">
            <v>UC IFS-HEROUVILLE</v>
          </cell>
          <cell r="D11" t="str">
            <v>1714192325</v>
          </cell>
          <cell r="E11" t="str">
            <v>FRA19920717</v>
          </cell>
          <cell r="F11" t="str">
            <v>Senior</v>
          </cell>
          <cell r="G11" t="str">
            <v>M</v>
          </cell>
        </row>
        <row r="12">
          <cell r="A12">
            <v>6</v>
          </cell>
          <cell r="B12" t="str">
            <v>TRESSERRE Gilles</v>
          </cell>
          <cell r="C12" t="str">
            <v>E.S. SEYNOD</v>
          </cell>
          <cell r="D12" t="str">
            <v>2474063196</v>
          </cell>
          <cell r="E12" t="str">
            <v>FRA19700504</v>
          </cell>
          <cell r="F12" t="str">
            <v>Master 4</v>
          </cell>
          <cell r="G12" t="str">
            <v>M</v>
          </cell>
        </row>
        <row r="13">
          <cell r="A13">
            <v>7</v>
          </cell>
          <cell r="B13" t="str">
            <v>PERRET Daniel</v>
          </cell>
          <cell r="C13" t="str">
            <v>ST DENIS CYCLISME</v>
          </cell>
          <cell r="D13" t="str">
            <v>2401007013</v>
          </cell>
          <cell r="E13" t="str">
            <v>FRA19550613</v>
          </cell>
          <cell r="F13" t="str">
            <v>Master 7</v>
          </cell>
          <cell r="G13" t="str">
            <v>M</v>
          </cell>
        </row>
        <row r="14">
          <cell r="A14">
            <v>8</v>
          </cell>
          <cell r="B14" t="str">
            <v>PAUGET Julien</v>
          </cell>
          <cell r="C14" t="str">
            <v>ST DENIS CYCLISME</v>
          </cell>
          <cell r="D14" t="str">
            <v>2401007005</v>
          </cell>
          <cell r="E14" t="str">
            <v>FRA19840721</v>
          </cell>
          <cell r="F14" t="str">
            <v>Master 1</v>
          </cell>
          <cell r="G14" t="str">
            <v>M</v>
          </cell>
        </row>
        <row r="15">
          <cell r="A15">
            <v>9</v>
          </cell>
          <cell r="B15" t="str">
            <v>DOUBLIER Nicolas</v>
          </cell>
          <cell r="C15" t="str">
            <v>E.C. ST CLAIROISE</v>
          </cell>
          <cell r="D15" t="str">
            <v>2438042024</v>
          </cell>
          <cell r="E15" t="str">
            <v>FRA19900214</v>
          </cell>
          <cell r="F15" t="str">
            <v>Senior</v>
          </cell>
          <cell r="G15" t="str">
            <v>M</v>
          </cell>
        </row>
        <row r="16">
          <cell r="A16">
            <v>10</v>
          </cell>
          <cell r="B16" t="str">
            <v>BOUILLOT Jeremy</v>
          </cell>
          <cell r="C16" t="str">
            <v>ST DENIS CYCLISME</v>
          </cell>
          <cell r="D16" t="str">
            <v>2401007002</v>
          </cell>
          <cell r="E16" t="str">
            <v>FRA19911001</v>
          </cell>
          <cell r="F16" t="str">
            <v>Senior</v>
          </cell>
          <cell r="G16" t="str">
            <v>M</v>
          </cell>
        </row>
        <row r="17">
          <cell r="A17">
            <v>11</v>
          </cell>
          <cell r="B17" t="str">
            <v>DELEERSNYDER Arnaud</v>
          </cell>
          <cell r="C17" t="str">
            <v>ST DENIS CYCLISME</v>
          </cell>
          <cell r="D17" t="str">
            <v>2401007041</v>
          </cell>
          <cell r="E17" t="str">
            <v>FRA19750815</v>
          </cell>
          <cell r="F17" t="str">
            <v>Master 3</v>
          </cell>
          <cell r="G17" t="str">
            <v>M</v>
          </cell>
        </row>
        <row r="18">
          <cell r="A18">
            <v>12</v>
          </cell>
          <cell r="B18" t="str">
            <v>RICHARD Cedric</v>
          </cell>
          <cell r="C18" t="str">
            <v>ST DENIS CYCLISME</v>
          </cell>
          <cell r="D18" t="str">
            <v>2401007015</v>
          </cell>
          <cell r="E18" t="str">
            <v>FRA19880506</v>
          </cell>
          <cell r="F18" t="str">
            <v>Senior</v>
          </cell>
          <cell r="G18" t="str">
            <v>M</v>
          </cell>
        </row>
        <row r="19">
          <cell r="A19">
            <v>13</v>
          </cell>
          <cell r="B19" t="str">
            <v>JALLAS SANTIER Arthur</v>
          </cell>
          <cell r="C19" t="str">
            <v>BOURG EN BRESSE AIN CYCLISME</v>
          </cell>
          <cell r="D19" t="str">
            <v>2401005329</v>
          </cell>
          <cell r="E19" t="str">
            <v>FRA19960726</v>
          </cell>
          <cell r="F19" t="str">
            <v>Espoir</v>
          </cell>
          <cell r="G19" t="str">
            <v>M</v>
          </cell>
        </row>
        <row r="20">
          <cell r="A20">
            <v>14</v>
          </cell>
          <cell r="B20" t="str">
            <v>CHARDON Baptiste</v>
          </cell>
          <cell r="C20" t="str">
            <v>VEL`HAUT-JURA SAINT-CLAUDE</v>
          </cell>
          <cell r="D20" t="str">
            <v>1139011121</v>
          </cell>
          <cell r="E20" t="str">
            <v>FRA19960410</v>
          </cell>
          <cell r="F20" t="str">
            <v>Espoir</v>
          </cell>
          <cell r="G20" t="str">
            <v>M</v>
          </cell>
        </row>
        <row r="21">
          <cell r="A21">
            <v>15</v>
          </cell>
          <cell r="B21" t="str">
            <v>CHATELARD David</v>
          </cell>
          <cell r="C21" t="str">
            <v>E.C. ST CLAIROISE</v>
          </cell>
          <cell r="D21" t="str">
            <v>2438042065</v>
          </cell>
          <cell r="E21" t="str">
            <v>FRA19810621</v>
          </cell>
          <cell r="F21" t="str">
            <v>Master 1</v>
          </cell>
          <cell r="G21" t="str">
            <v>M</v>
          </cell>
        </row>
        <row r="22">
          <cell r="A22">
            <v>16</v>
          </cell>
          <cell r="B22" t="str">
            <v>STENUIT Jean</v>
          </cell>
          <cell r="C22" t="str">
            <v>E.S. SEYNOD</v>
          </cell>
          <cell r="D22" t="str">
            <v>2474063200</v>
          </cell>
          <cell r="E22" t="str">
            <v>FRA19590213</v>
          </cell>
          <cell r="F22" t="str">
            <v>Master 6</v>
          </cell>
          <cell r="G22" t="str">
            <v>M</v>
          </cell>
        </row>
        <row r="23">
          <cell r="A23">
            <v>17</v>
          </cell>
          <cell r="B23" t="str">
            <v>MESSAOUD NACER Fodil</v>
          </cell>
          <cell r="C23" t="str">
            <v>LYON SPRINT EVOLUTION</v>
          </cell>
          <cell r="D23" t="str">
            <v>2469026068</v>
          </cell>
          <cell r="E23" t="str">
            <v>FRA19810316</v>
          </cell>
          <cell r="F23" t="str">
            <v>Master 1</v>
          </cell>
          <cell r="G23" t="str">
            <v>M</v>
          </cell>
        </row>
        <row r="24">
          <cell r="A24">
            <v>18</v>
          </cell>
          <cell r="B24" t="str">
            <v>RUET Julien</v>
          </cell>
          <cell r="C24" t="str">
            <v>LYON SPRINT EVOLUTION</v>
          </cell>
          <cell r="D24" t="str">
            <v>2469026076</v>
          </cell>
          <cell r="E24" t="str">
            <v>FRA19780521</v>
          </cell>
          <cell r="F24" t="str">
            <v>Master 2</v>
          </cell>
          <cell r="G24" t="str">
            <v>M</v>
          </cell>
        </row>
        <row r="25">
          <cell r="A25">
            <v>19</v>
          </cell>
          <cell r="B25" t="str">
            <v>DUPONT Didier</v>
          </cell>
          <cell r="C25" t="str">
            <v>US PEGOMAS CYCLISME</v>
          </cell>
          <cell r="D25" t="str">
            <v>0806040008</v>
          </cell>
          <cell r="E25" t="str">
            <v>FRA19591228</v>
          </cell>
          <cell r="F25" t="str">
            <v>Master 6</v>
          </cell>
          <cell r="G25" t="str">
            <v>M</v>
          </cell>
        </row>
        <row r="26">
          <cell r="A26">
            <v>20</v>
          </cell>
          <cell r="B26" t="str">
            <v>SARRA Alain</v>
          </cell>
          <cell r="C26" t="str">
            <v>U.C. VOIRONNAISE</v>
          </cell>
          <cell r="D26" t="str">
            <v>2438003112</v>
          </cell>
          <cell r="E26" t="str">
            <v>FRA19590704</v>
          </cell>
          <cell r="F26" t="str">
            <v>Master 6</v>
          </cell>
          <cell r="G26" t="str">
            <v>M</v>
          </cell>
        </row>
        <row r="27">
          <cell r="A27">
            <v>21</v>
          </cell>
          <cell r="B27" t="str">
            <v>RICHARD Yann</v>
          </cell>
          <cell r="C27" t="str">
            <v>RHONES ALPES CYCLISME</v>
          </cell>
          <cell r="D27" t="str">
            <v>2438300482</v>
          </cell>
          <cell r="E27" t="str">
            <v>FRA19811104</v>
          </cell>
          <cell r="F27" t="str">
            <v>Senior</v>
          </cell>
          <cell r="G27" t="str">
            <v>M</v>
          </cell>
        </row>
        <row r="28">
          <cell r="A28">
            <v>22</v>
          </cell>
          <cell r="B28" t="str">
            <v>BAECHLER Damien</v>
          </cell>
          <cell r="C28" t="str">
            <v>ST DENIS CYCLISME</v>
          </cell>
          <cell r="D28" t="str">
            <v>2401007088</v>
          </cell>
          <cell r="E28">
            <v>0</v>
          </cell>
          <cell r="F28" t="str">
            <v>Senior</v>
          </cell>
          <cell r="G28" t="str">
            <v>M</v>
          </cell>
        </row>
        <row r="29">
          <cell r="A29">
            <v>23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  <row r="30">
          <cell r="A30">
            <v>24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</row>
        <row r="31">
          <cell r="A31">
            <v>25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</row>
        <row r="32">
          <cell r="A32">
            <v>26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</row>
        <row r="33">
          <cell r="A33">
            <v>27</v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</row>
        <row r="34">
          <cell r="A34">
            <v>28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</row>
        <row r="35">
          <cell r="A35">
            <v>29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</row>
        <row r="36">
          <cell r="A36">
            <v>30</v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</row>
        <row r="37">
          <cell r="A37">
            <v>31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</row>
        <row r="38">
          <cell r="A38">
            <v>32</v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</row>
        <row r="39">
          <cell r="A39">
            <v>33</v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</row>
        <row r="40">
          <cell r="A40">
            <v>34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</row>
        <row r="41">
          <cell r="A41">
            <v>35</v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</row>
        <row r="42">
          <cell r="A42">
            <v>36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</row>
        <row r="43">
          <cell r="A43">
            <v>37</v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</row>
        <row r="44">
          <cell r="A44">
            <v>38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</row>
        <row r="45">
          <cell r="A45">
            <v>39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  <row r="46">
          <cell r="A46">
            <v>40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</row>
        <row r="47">
          <cell r="A47">
            <v>41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</row>
        <row r="48">
          <cell r="A48">
            <v>42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</row>
        <row r="49">
          <cell r="A49">
            <v>43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</row>
        <row r="50">
          <cell r="A50">
            <v>44</v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</row>
        <row r="51">
          <cell r="A51">
            <v>45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</row>
        <row r="52">
          <cell r="A52">
            <v>46</v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</row>
        <row r="53">
          <cell r="A53">
            <v>47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</row>
        <row r="54">
          <cell r="A54">
            <v>48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A55">
            <v>49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A56">
            <v>50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A57">
            <v>51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A58">
            <v>52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A59">
            <v>53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A60">
            <v>54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A61">
            <v>55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A62">
            <v>56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A63">
            <v>57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A64">
            <v>58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A65">
            <v>59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A66">
            <v>60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A67">
            <v>61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A68">
            <v>62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A69">
            <v>63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A70">
            <v>64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>
            <v>65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A72">
            <v>66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A73">
            <v>67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A74">
            <v>68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A75">
            <v>69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A76">
            <v>70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A77">
            <v>71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A78">
            <v>72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A79">
            <v>73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A80">
            <v>74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A81">
            <v>75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A82">
            <v>76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>
            <v>77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>
            <v>78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>
            <v>79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>
            <v>80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>
            <v>81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>
            <v>82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>
            <v>83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>
            <v>84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>
            <v>85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>
            <v>86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>
            <v>87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>
            <v>88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>
            <v>89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>
            <v>90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>
            <v>91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>
            <v>92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>
            <v>93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>
            <v>94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>
            <v>95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>
            <v>96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>
            <v>97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>
            <v>98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>
            <v>99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>
            <v>100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>
            <v>101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>
            <v>102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>
            <v>103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>
            <v>104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>
            <v>105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>
            <v>106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>
            <v>107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>
            <v>108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>
            <v>109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>
            <v>110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>
            <v>111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>
            <v>112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>
            <v>113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>
            <v>114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>
            <v>115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>
            <v>116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>
            <v>117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>
            <v>118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>
            <v>119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>
            <v>120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>
            <v>121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>
            <v>122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>
            <v>123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>
            <v>124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>
            <v>125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>
            <v>126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>
            <v>127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>
            <v>128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>
            <v>129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>
            <v>130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>
            <v>131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>
            <v>132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>
            <v>133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>
            <v>134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>
            <v>135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>
            <v>136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>
            <v>137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>
            <v>138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>
            <v>139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>
            <v>140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>
            <v>141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>
            <v>142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>
            <v>143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>
            <v>144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>
            <v>145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>
            <v>146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>
            <v>147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>
            <v>148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>
            <v>149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  <row r="156">
          <cell r="A156">
            <v>150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</row>
        <row r="157">
          <cell r="A157">
            <v>151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</row>
        <row r="158">
          <cell r="A158">
            <v>152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</row>
        <row r="159">
          <cell r="A159">
            <v>153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</row>
        <row r="160">
          <cell r="A160">
            <v>154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</row>
        <row r="161">
          <cell r="A161">
            <v>155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</row>
        <row r="162">
          <cell r="A162">
            <v>156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</row>
        <row r="163">
          <cell r="A163">
            <v>157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</row>
        <row r="164">
          <cell r="A164">
            <v>158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</row>
        <row r="165">
          <cell r="A165">
            <v>159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</row>
        <row r="166">
          <cell r="A166">
            <v>160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</row>
        <row r="167">
          <cell r="A167">
            <v>161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</row>
        <row r="168">
          <cell r="A168">
            <v>162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</row>
        <row r="169">
          <cell r="A169">
            <v>163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</row>
        <row r="170">
          <cell r="A170">
            <v>164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</row>
        <row r="171">
          <cell r="A171">
            <v>165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</row>
        <row r="172">
          <cell r="A172">
            <v>166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</row>
        <row r="173">
          <cell r="A173">
            <v>167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</row>
        <row r="174">
          <cell r="A174">
            <v>168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</row>
        <row r="175">
          <cell r="A175">
            <v>169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</row>
        <row r="176">
          <cell r="A176">
            <v>170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</row>
        <row r="177">
          <cell r="A177">
            <v>171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</row>
        <row r="178">
          <cell r="A178">
            <v>172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</row>
        <row r="179">
          <cell r="A179">
            <v>173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</row>
        <row r="180">
          <cell r="A180">
            <v>174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</row>
        <row r="181">
          <cell r="A181">
            <v>175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</row>
        <row r="182">
          <cell r="A182">
            <v>176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</row>
        <row r="183">
          <cell r="A183">
            <v>177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</row>
        <row r="184">
          <cell r="A184">
            <v>178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</row>
        <row r="185">
          <cell r="A185">
            <v>179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</row>
        <row r="186">
          <cell r="A186">
            <v>180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</row>
        <row r="187">
          <cell r="A187">
            <v>181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</row>
        <row r="188">
          <cell r="A188">
            <v>182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</row>
        <row r="189">
          <cell r="A189">
            <v>183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</row>
        <row r="190">
          <cell r="A190">
            <v>184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</row>
        <row r="191">
          <cell r="A191">
            <v>185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</row>
        <row r="192">
          <cell r="A192">
            <v>186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</row>
        <row r="193">
          <cell r="A193">
            <v>187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</row>
        <row r="194">
          <cell r="A194">
            <v>188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</row>
        <row r="195">
          <cell r="A195">
            <v>189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</row>
        <row r="196">
          <cell r="A196">
            <v>190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workbookViewId="0"/>
  </sheetViews>
  <sheetFormatPr baseColWidth="10" defaultRowHeight="15"/>
  <cols>
    <col min="3" max="3" width="32" customWidth="1"/>
    <col min="4" max="4" width="24.28515625" bestFit="1" customWidth="1"/>
  </cols>
  <sheetData>
    <row r="1" spans="1:8" ht="21">
      <c r="A1" s="1" t="s">
        <v>73</v>
      </c>
      <c r="B1" s="2"/>
      <c r="C1" s="2"/>
      <c r="D1" s="3">
        <v>42036</v>
      </c>
      <c r="E1" s="3"/>
      <c r="F1" s="3"/>
      <c r="G1" s="3"/>
      <c r="H1" s="3"/>
    </row>
    <row r="2" spans="1:8" ht="15" customHeight="1">
      <c r="A2" s="29" t="s">
        <v>0</v>
      </c>
      <c r="B2" s="29"/>
      <c r="C2" s="29"/>
      <c r="D2" s="29"/>
      <c r="E2" s="29"/>
      <c r="F2" s="29"/>
      <c r="G2" s="29"/>
      <c r="H2" s="29"/>
    </row>
    <row r="3" spans="1:8" ht="15" customHeight="1">
      <c r="A3" s="29"/>
      <c r="B3" s="29"/>
      <c r="C3" s="29"/>
      <c r="D3" s="29"/>
      <c r="E3" s="29"/>
      <c r="F3" s="29"/>
      <c r="G3" s="29"/>
      <c r="H3" s="29"/>
    </row>
    <row r="4" spans="1:8" ht="15" customHeight="1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74</v>
      </c>
      <c r="D5" s="5" t="s">
        <v>80</v>
      </c>
      <c r="E5" s="30" t="s">
        <v>1</v>
      </c>
      <c r="F5" s="30"/>
      <c r="G5" s="6">
        <v>0</v>
      </c>
      <c r="H5" s="4"/>
    </row>
    <row r="6" spans="1:8" ht="21" thickTop="1" thickBot="1">
      <c r="A6" s="7" t="s">
        <v>2</v>
      </c>
      <c r="B6" s="8"/>
      <c r="C6" s="31" t="s">
        <v>75</v>
      </c>
      <c r="D6" s="32"/>
      <c r="E6" s="32"/>
      <c r="F6" s="32"/>
      <c r="G6" s="32"/>
      <c r="H6" s="32"/>
    </row>
    <row r="7" spans="1:8" ht="16.5" thickTop="1" thickBot="1">
      <c r="A7" s="9" t="s">
        <v>3</v>
      </c>
      <c r="B7" s="10"/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ht="15.75" thickTop="1">
      <c r="A8" s="12">
        <v>1</v>
      </c>
      <c r="B8" s="13">
        <v>3</v>
      </c>
      <c r="C8" s="14" t="s">
        <v>13</v>
      </c>
      <c r="D8" s="15" t="s">
        <v>14</v>
      </c>
      <c r="E8" s="16" t="s">
        <v>11</v>
      </c>
      <c r="F8" s="16" t="s">
        <v>12</v>
      </c>
      <c r="G8" s="17" t="s">
        <v>15</v>
      </c>
      <c r="H8" s="18">
        <v>3.0787037037037037E-3</v>
      </c>
    </row>
    <row r="9" spans="1:8">
      <c r="A9" s="19">
        <v>2</v>
      </c>
      <c r="B9" s="20">
        <v>1</v>
      </c>
      <c r="C9" s="21" t="s">
        <v>76</v>
      </c>
      <c r="D9" s="22" t="s">
        <v>14</v>
      </c>
      <c r="E9" s="23" t="s">
        <v>11</v>
      </c>
      <c r="F9" s="23" t="s">
        <v>12</v>
      </c>
      <c r="G9" s="24" t="s">
        <v>77</v>
      </c>
      <c r="H9" s="25">
        <v>3.5185185185185185E-3</v>
      </c>
    </row>
    <row r="10" spans="1:8">
      <c r="A10" s="19">
        <v>3</v>
      </c>
      <c r="B10" s="20">
        <v>5</v>
      </c>
      <c r="C10" s="21" t="s">
        <v>78</v>
      </c>
      <c r="D10" s="22" t="s">
        <v>14</v>
      </c>
      <c r="E10" s="23" t="s">
        <v>11</v>
      </c>
      <c r="F10" s="23" t="s">
        <v>12</v>
      </c>
      <c r="G10" s="24" t="s">
        <v>79</v>
      </c>
      <c r="H10" s="26">
        <v>4.9884259259259265E-3</v>
      </c>
    </row>
    <row r="11" spans="1:8">
      <c r="A11" s="19" t="s">
        <v>16</v>
      </c>
      <c r="B11" s="20"/>
      <c r="C11" s="21" t="s">
        <v>16</v>
      </c>
      <c r="D11" s="22" t="s">
        <v>16</v>
      </c>
      <c r="E11" s="23" t="s">
        <v>16</v>
      </c>
      <c r="F11" s="23" t="s">
        <v>16</v>
      </c>
      <c r="G11" s="24" t="s">
        <v>16</v>
      </c>
      <c r="H11" s="26"/>
    </row>
    <row r="12" spans="1:8">
      <c r="A12" s="19" t="s">
        <v>16</v>
      </c>
      <c r="B12" s="20"/>
      <c r="C12" s="21" t="s">
        <v>16</v>
      </c>
      <c r="D12" s="22" t="s">
        <v>16</v>
      </c>
      <c r="E12" s="23" t="s">
        <v>16</v>
      </c>
      <c r="F12" s="23" t="s">
        <v>16</v>
      </c>
      <c r="G12" s="24" t="s">
        <v>16</v>
      </c>
      <c r="H12" s="26"/>
    </row>
    <row r="13" spans="1:8">
      <c r="A13" s="19" t="s">
        <v>16</v>
      </c>
      <c r="B13" s="20"/>
      <c r="C13" s="21" t="s">
        <v>16</v>
      </c>
      <c r="D13" s="22" t="s">
        <v>16</v>
      </c>
      <c r="E13" s="23" t="s">
        <v>16</v>
      </c>
      <c r="F13" s="23" t="s">
        <v>16</v>
      </c>
      <c r="G13" s="24" t="s">
        <v>16</v>
      </c>
      <c r="H13" s="26"/>
    </row>
    <row r="14" spans="1:8">
      <c r="A14" s="19" t="s">
        <v>16</v>
      </c>
      <c r="B14" s="20"/>
      <c r="C14" s="21" t="s">
        <v>16</v>
      </c>
      <c r="D14" s="22" t="s">
        <v>16</v>
      </c>
      <c r="E14" s="23" t="s">
        <v>16</v>
      </c>
      <c r="F14" s="23" t="s">
        <v>16</v>
      </c>
      <c r="G14" s="24" t="s">
        <v>16</v>
      </c>
      <c r="H14" s="26"/>
    </row>
    <row r="15" spans="1:8">
      <c r="A15" s="19" t="s">
        <v>16</v>
      </c>
      <c r="B15" s="20"/>
      <c r="C15" s="21" t="s">
        <v>16</v>
      </c>
      <c r="D15" s="22" t="s">
        <v>16</v>
      </c>
      <c r="E15" s="23" t="s">
        <v>16</v>
      </c>
      <c r="F15" s="23" t="s">
        <v>16</v>
      </c>
      <c r="G15" s="24" t="s">
        <v>16</v>
      </c>
      <c r="H15" s="26"/>
    </row>
    <row r="16" spans="1:8">
      <c r="A16" s="19" t="s">
        <v>16</v>
      </c>
      <c r="B16" s="20"/>
      <c r="C16" s="21" t="s">
        <v>16</v>
      </c>
      <c r="D16" s="22" t="s">
        <v>16</v>
      </c>
      <c r="E16" s="23" t="s">
        <v>16</v>
      </c>
      <c r="F16" s="23" t="s">
        <v>16</v>
      </c>
      <c r="G16" s="24" t="s">
        <v>16</v>
      </c>
      <c r="H16" s="26"/>
    </row>
    <row r="17" spans="1:8">
      <c r="A17" s="19" t="s">
        <v>16</v>
      </c>
      <c r="B17" s="20"/>
      <c r="C17" s="21" t="s">
        <v>16</v>
      </c>
      <c r="D17" s="22" t="s">
        <v>16</v>
      </c>
      <c r="E17" s="23" t="s">
        <v>16</v>
      </c>
      <c r="F17" s="23" t="s">
        <v>16</v>
      </c>
      <c r="G17" s="24" t="s">
        <v>16</v>
      </c>
      <c r="H17" s="26"/>
    </row>
    <row r="18" spans="1:8">
      <c r="A18" s="19" t="s">
        <v>16</v>
      </c>
      <c r="B18" s="20"/>
      <c r="C18" s="21" t="s">
        <v>16</v>
      </c>
      <c r="D18" s="22" t="s">
        <v>16</v>
      </c>
      <c r="E18" s="23" t="s">
        <v>16</v>
      </c>
      <c r="F18" s="23" t="s">
        <v>16</v>
      </c>
      <c r="G18" s="24" t="s">
        <v>16</v>
      </c>
      <c r="H18" s="26"/>
    </row>
    <row r="19" spans="1:8">
      <c r="A19" s="19" t="s">
        <v>16</v>
      </c>
      <c r="B19" s="20"/>
      <c r="C19" s="21" t="s">
        <v>16</v>
      </c>
      <c r="D19" s="22" t="s">
        <v>16</v>
      </c>
      <c r="E19" s="23" t="s">
        <v>16</v>
      </c>
      <c r="F19" s="23" t="s">
        <v>16</v>
      </c>
      <c r="G19" s="24" t="s">
        <v>16</v>
      </c>
      <c r="H19" s="26"/>
    </row>
    <row r="20" spans="1:8">
      <c r="A20" s="19" t="s">
        <v>16</v>
      </c>
      <c r="B20" s="20"/>
      <c r="C20" s="21" t="s">
        <v>16</v>
      </c>
      <c r="D20" s="22" t="s">
        <v>16</v>
      </c>
      <c r="E20" s="23" t="s">
        <v>16</v>
      </c>
      <c r="F20" s="23" t="s">
        <v>16</v>
      </c>
      <c r="G20" s="24" t="s">
        <v>16</v>
      </c>
      <c r="H20" s="26"/>
    </row>
    <row r="21" spans="1:8">
      <c r="A21" s="19" t="s">
        <v>16</v>
      </c>
      <c r="B21" s="20"/>
      <c r="C21" s="21" t="s">
        <v>16</v>
      </c>
      <c r="D21" s="22" t="s">
        <v>16</v>
      </c>
      <c r="E21" s="23" t="s">
        <v>16</v>
      </c>
      <c r="F21" s="23" t="s">
        <v>16</v>
      </c>
      <c r="G21" s="24" t="s">
        <v>16</v>
      </c>
      <c r="H21" s="26"/>
    </row>
    <row r="22" spans="1:8">
      <c r="A22" s="19" t="s">
        <v>16</v>
      </c>
      <c r="B22" s="20"/>
      <c r="C22" s="21" t="s">
        <v>16</v>
      </c>
      <c r="D22" s="22" t="s">
        <v>16</v>
      </c>
      <c r="E22" s="23" t="s">
        <v>16</v>
      </c>
      <c r="F22" s="23" t="s">
        <v>16</v>
      </c>
      <c r="G22" s="24" t="s">
        <v>16</v>
      </c>
      <c r="H22" s="26"/>
    </row>
    <row r="23" spans="1:8">
      <c r="A23" s="19" t="s">
        <v>16</v>
      </c>
      <c r="B23" s="20"/>
      <c r="C23" s="21" t="s">
        <v>16</v>
      </c>
      <c r="D23" s="22" t="s">
        <v>16</v>
      </c>
      <c r="E23" s="23" t="s">
        <v>16</v>
      </c>
      <c r="F23" s="23" t="s">
        <v>16</v>
      </c>
      <c r="G23" s="24" t="s">
        <v>16</v>
      </c>
      <c r="H23" s="26"/>
    </row>
    <row r="24" spans="1:8">
      <c r="A24" s="19" t="s">
        <v>16</v>
      </c>
      <c r="B24" s="20"/>
      <c r="C24" s="21" t="s">
        <v>16</v>
      </c>
      <c r="D24" s="22" t="s">
        <v>16</v>
      </c>
      <c r="E24" s="23" t="s">
        <v>16</v>
      </c>
      <c r="F24" s="23" t="s">
        <v>16</v>
      </c>
      <c r="G24" s="24" t="s">
        <v>16</v>
      </c>
      <c r="H24" s="26"/>
    </row>
    <row r="25" spans="1:8">
      <c r="A25" s="19" t="s">
        <v>16</v>
      </c>
      <c r="B25" s="20"/>
      <c r="C25" s="21" t="s">
        <v>16</v>
      </c>
      <c r="D25" s="22" t="s">
        <v>16</v>
      </c>
      <c r="E25" s="23" t="s">
        <v>16</v>
      </c>
      <c r="F25" s="23" t="s">
        <v>16</v>
      </c>
      <c r="G25" s="24" t="s">
        <v>16</v>
      </c>
      <c r="H25" s="26"/>
    </row>
    <row r="26" spans="1:8">
      <c r="A26" s="19" t="s">
        <v>16</v>
      </c>
      <c r="B26" s="20"/>
      <c r="C26" s="21" t="s">
        <v>16</v>
      </c>
      <c r="D26" s="22" t="s">
        <v>16</v>
      </c>
      <c r="E26" s="23" t="s">
        <v>16</v>
      </c>
      <c r="F26" s="23" t="s">
        <v>16</v>
      </c>
      <c r="G26" s="24" t="s">
        <v>16</v>
      </c>
      <c r="H26" s="26"/>
    </row>
    <row r="27" spans="1:8">
      <c r="A27" s="19" t="s">
        <v>16</v>
      </c>
      <c r="B27" s="20"/>
      <c r="C27" s="21" t="s">
        <v>16</v>
      </c>
      <c r="D27" s="22" t="s">
        <v>16</v>
      </c>
      <c r="E27" s="23" t="s">
        <v>16</v>
      </c>
      <c r="F27" s="23" t="s">
        <v>16</v>
      </c>
      <c r="G27" s="24" t="s">
        <v>16</v>
      </c>
      <c r="H27" s="26"/>
    </row>
    <row r="28" spans="1:8">
      <c r="A28" s="19" t="s">
        <v>16</v>
      </c>
      <c r="B28" s="20"/>
      <c r="C28" s="21" t="s">
        <v>16</v>
      </c>
      <c r="D28" s="22" t="s">
        <v>16</v>
      </c>
      <c r="E28" s="23" t="s">
        <v>16</v>
      </c>
      <c r="F28" s="23" t="s">
        <v>16</v>
      </c>
      <c r="G28" s="24" t="s">
        <v>16</v>
      </c>
      <c r="H28" s="26"/>
    </row>
    <row r="29" spans="1:8">
      <c r="A29" s="19" t="s">
        <v>16</v>
      </c>
      <c r="B29" s="20"/>
      <c r="C29" s="21" t="s">
        <v>16</v>
      </c>
      <c r="D29" s="22" t="s">
        <v>16</v>
      </c>
      <c r="E29" s="23" t="s">
        <v>16</v>
      </c>
      <c r="F29" s="23" t="s">
        <v>16</v>
      </c>
      <c r="G29" s="24" t="s">
        <v>16</v>
      </c>
      <c r="H29" s="26"/>
    </row>
    <row r="30" spans="1:8">
      <c r="A30" s="19" t="s">
        <v>16</v>
      </c>
      <c r="B30" s="20"/>
      <c r="C30" s="21" t="s">
        <v>16</v>
      </c>
      <c r="D30" s="22" t="s">
        <v>16</v>
      </c>
      <c r="E30" s="23" t="s">
        <v>16</v>
      </c>
      <c r="F30" s="23" t="s">
        <v>16</v>
      </c>
      <c r="G30" s="24" t="s">
        <v>16</v>
      </c>
      <c r="H30" s="26"/>
    </row>
    <row r="31" spans="1:8">
      <c r="A31" s="19" t="s">
        <v>16</v>
      </c>
      <c r="B31" s="20"/>
      <c r="C31" s="21" t="s">
        <v>16</v>
      </c>
      <c r="D31" s="22" t="s">
        <v>16</v>
      </c>
      <c r="E31" s="23" t="s">
        <v>16</v>
      </c>
      <c r="F31" s="23" t="s">
        <v>16</v>
      </c>
      <c r="G31" s="24" t="s">
        <v>16</v>
      </c>
      <c r="H31" s="26"/>
    </row>
    <row r="32" spans="1:8">
      <c r="A32" s="19" t="s">
        <v>16</v>
      </c>
      <c r="B32" s="20"/>
      <c r="C32" s="21" t="s">
        <v>16</v>
      </c>
      <c r="D32" s="22" t="s">
        <v>16</v>
      </c>
      <c r="E32" s="23" t="s">
        <v>16</v>
      </c>
      <c r="F32" s="23" t="s">
        <v>16</v>
      </c>
      <c r="G32" s="24" t="s">
        <v>16</v>
      </c>
      <c r="H32" s="26"/>
    </row>
    <row r="33" spans="1:8">
      <c r="A33" s="19" t="s">
        <v>16</v>
      </c>
      <c r="B33" s="20"/>
      <c r="C33" s="21" t="s">
        <v>16</v>
      </c>
      <c r="D33" s="22" t="s">
        <v>16</v>
      </c>
      <c r="E33" s="23" t="s">
        <v>16</v>
      </c>
      <c r="F33" s="23" t="s">
        <v>16</v>
      </c>
      <c r="G33" s="24" t="s">
        <v>16</v>
      </c>
      <c r="H33" s="26"/>
    </row>
    <row r="34" spans="1:8">
      <c r="A34" s="19" t="s">
        <v>16</v>
      </c>
      <c r="B34" s="20"/>
      <c r="C34" s="21" t="s">
        <v>16</v>
      </c>
      <c r="D34" s="22" t="s">
        <v>16</v>
      </c>
      <c r="E34" s="23" t="s">
        <v>16</v>
      </c>
      <c r="F34" s="23" t="s">
        <v>16</v>
      </c>
      <c r="G34" s="24" t="s">
        <v>16</v>
      </c>
      <c r="H34" s="26"/>
    </row>
    <row r="35" spans="1:8">
      <c r="A35" s="19" t="s">
        <v>16</v>
      </c>
      <c r="B35" s="20"/>
      <c r="C35" s="21" t="s">
        <v>16</v>
      </c>
      <c r="D35" s="22" t="s">
        <v>16</v>
      </c>
      <c r="E35" s="23" t="s">
        <v>16</v>
      </c>
      <c r="F35" s="23" t="s">
        <v>16</v>
      </c>
      <c r="G35" s="24" t="s">
        <v>16</v>
      </c>
      <c r="H35" s="26"/>
    </row>
    <row r="36" spans="1:8">
      <c r="A36" s="19" t="s">
        <v>16</v>
      </c>
      <c r="B36" s="20"/>
      <c r="C36" s="21" t="s">
        <v>16</v>
      </c>
      <c r="D36" s="22" t="s">
        <v>16</v>
      </c>
      <c r="E36" s="23" t="s">
        <v>16</v>
      </c>
      <c r="F36" s="23" t="s">
        <v>16</v>
      </c>
      <c r="G36" s="24" t="s">
        <v>16</v>
      </c>
      <c r="H36" s="26"/>
    </row>
    <row r="37" spans="1:8">
      <c r="A37" s="19" t="s">
        <v>16</v>
      </c>
      <c r="B37" s="20"/>
      <c r="C37" s="21" t="s">
        <v>16</v>
      </c>
      <c r="D37" s="22" t="s">
        <v>16</v>
      </c>
      <c r="E37" s="23" t="s">
        <v>16</v>
      </c>
      <c r="F37" s="23" t="s">
        <v>16</v>
      </c>
      <c r="G37" s="24" t="s">
        <v>16</v>
      </c>
      <c r="H37" s="26"/>
    </row>
    <row r="38" spans="1:8">
      <c r="A38" s="19" t="s">
        <v>16</v>
      </c>
      <c r="B38" s="20"/>
      <c r="C38" s="21" t="s">
        <v>16</v>
      </c>
      <c r="D38" s="22" t="s">
        <v>16</v>
      </c>
      <c r="E38" s="23" t="s">
        <v>16</v>
      </c>
      <c r="F38" s="23" t="s">
        <v>16</v>
      </c>
      <c r="G38" s="24" t="s">
        <v>16</v>
      </c>
      <c r="H38" s="26"/>
    </row>
    <row r="39" spans="1:8">
      <c r="A39" s="19" t="s">
        <v>16</v>
      </c>
      <c r="B39" s="20"/>
      <c r="C39" s="21" t="s">
        <v>16</v>
      </c>
      <c r="D39" s="22" t="s">
        <v>16</v>
      </c>
      <c r="E39" s="23" t="s">
        <v>16</v>
      </c>
      <c r="F39" s="23" t="s">
        <v>16</v>
      </c>
      <c r="G39" s="24" t="s">
        <v>16</v>
      </c>
      <c r="H39" s="26"/>
    </row>
  </sheetData>
  <mergeCells count="3">
    <mergeCell ref="A2:H4"/>
    <mergeCell ref="E5:F5"/>
    <mergeCell ref="C6:H6"/>
  </mergeCells>
  <conditionalFormatting sqref="C8:H24">
    <cfRule type="expression" dxfId="98" priority="13" stopIfTrue="1">
      <formula>$E8="F"</formula>
    </cfRule>
    <cfRule type="expression" dxfId="97" priority="14" stopIfTrue="1">
      <formula>SUMPRODUCT(($B$8:$B196=$B8)*($B8&lt;&gt;""))&gt;1</formula>
    </cfRule>
  </conditionalFormatting>
  <conditionalFormatting sqref="G7:H24 G5:H5">
    <cfRule type="expression" dxfId="96" priority="12" stopIfTrue="1">
      <formula>COUNTIF($B$5:$B$54,G5)&gt;0</formula>
    </cfRule>
  </conditionalFormatting>
  <conditionalFormatting sqref="B8:B24">
    <cfRule type="duplicateValues" dxfId="95" priority="10" stopIfTrue="1"/>
    <cfRule type="expression" dxfId="94" priority="11" stopIfTrue="1">
      <formula>$E8="F"</formula>
    </cfRule>
  </conditionalFormatting>
  <conditionalFormatting sqref="B8:B24">
    <cfRule type="duplicateValues" dxfId="93" priority="8" stopIfTrue="1"/>
    <cfRule type="expression" dxfId="92" priority="9" stopIfTrue="1">
      <formula>$E8="F"</formula>
    </cfRule>
  </conditionalFormatting>
  <conditionalFormatting sqref="C8:H39">
    <cfRule type="expression" dxfId="91" priority="6" stopIfTrue="1">
      <formula>$E8="F"</formula>
    </cfRule>
    <cfRule type="expression" dxfId="90" priority="7" stopIfTrue="1">
      <formula>SUMPRODUCT(($B$8:$B196=$B8)*($B8&lt;&gt;""))&gt;1</formula>
    </cfRule>
  </conditionalFormatting>
  <conditionalFormatting sqref="G7:H39 G5:H5">
    <cfRule type="expression" dxfId="89" priority="5" stopIfTrue="1">
      <formula>COUNTIF($B$5:$B$54,G5)&gt;0</formula>
    </cfRule>
  </conditionalFormatting>
  <conditionalFormatting sqref="B8:B39">
    <cfRule type="duplicateValues" dxfId="88" priority="3" stopIfTrue="1"/>
    <cfRule type="expression" dxfId="87" priority="4" stopIfTrue="1">
      <formula>$E8="F"</formula>
    </cfRule>
  </conditionalFormatting>
  <conditionalFormatting sqref="B8:B39">
    <cfRule type="duplicateValues" dxfId="86" priority="1" stopIfTrue="1"/>
    <cfRule type="expression" dxfId="85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/>
  </sheetViews>
  <sheetFormatPr baseColWidth="10" defaultRowHeight="15"/>
  <cols>
    <col min="3" max="3" width="22.85546875" bestFit="1" customWidth="1"/>
    <col min="4" max="4" width="24.28515625" bestFit="1" customWidth="1"/>
  </cols>
  <sheetData>
    <row r="1" spans="1:8" ht="21">
      <c r="A1" s="1" t="s">
        <v>73</v>
      </c>
      <c r="B1" s="2"/>
      <c r="C1" s="2"/>
      <c r="D1" s="3">
        <v>42036</v>
      </c>
      <c r="E1" s="3"/>
      <c r="F1" s="3"/>
      <c r="G1" s="3"/>
      <c r="H1" s="3"/>
    </row>
    <row r="2" spans="1:8" ht="15" customHeight="1">
      <c r="A2" s="29" t="s">
        <v>0</v>
      </c>
      <c r="B2" s="29"/>
      <c r="C2" s="29"/>
      <c r="D2" s="29"/>
      <c r="E2" s="29"/>
      <c r="F2" s="29"/>
      <c r="G2" s="29"/>
      <c r="H2" s="29"/>
    </row>
    <row r="3" spans="1:8" ht="15" customHeight="1">
      <c r="A3" s="29"/>
      <c r="B3" s="29"/>
      <c r="C3" s="29"/>
      <c r="D3" s="29"/>
      <c r="E3" s="29"/>
      <c r="F3" s="29"/>
      <c r="G3" s="29"/>
      <c r="H3" s="29"/>
    </row>
    <row r="4" spans="1:8" ht="15" customHeight="1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81</v>
      </c>
      <c r="D5" s="5" t="s">
        <v>80</v>
      </c>
      <c r="E5" s="30" t="s">
        <v>1</v>
      </c>
      <c r="F5" s="30"/>
      <c r="G5" s="6">
        <v>0</v>
      </c>
      <c r="H5" s="4"/>
    </row>
    <row r="6" spans="1:8" ht="21" thickTop="1" thickBot="1">
      <c r="A6" s="7" t="s">
        <v>2</v>
      </c>
      <c r="B6" s="8"/>
      <c r="C6" s="31" t="s">
        <v>17</v>
      </c>
      <c r="D6" s="32"/>
      <c r="E6" s="32"/>
      <c r="F6" s="32"/>
      <c r="G6" s="32"/>
      <c r="H6" s="32"/>
    </row>
    <row r="7" spans="1:8" ht="16.5" thickTop="1" thickBot="1">
      <c r="A7" s="9" t="s">
        <v>3</v>
      </c>
      <c r="B7" s="10"/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ht="15.75" thickTop="1">
      <c r="A8" s="12">
        <v>1</v>
      </c>
      <c r="B8" s="13">
        <v>34</v>
      </c>
      <c r="C8" s="14" t="s">
        <v>18</v>
      </c>
      <c r="D8" s="15" t="s">
        <v>14</v>
      </c>
      <c r="E8" s="16" t="s">
        <v>11</v>
      </c>
      <c r="F8" s="16" t="s">
        <v>19</v>
      </c>
      <c r="G8" s="17" t="s">
        <v>20</v>
      </c>
      <c r="H8" s="18">
        <v>4.1319444444444442E-3</v>
      </c>
    </row>
    <row r="9" spans="1:8">
      <c r="A9" s="19">
        <v>2</v>
      </c>
      <c r="B9" s="20">
        <v>31</v>
      </c>
      <c r="C9" s="21" t="s">
        <v>21</v>
      </c>
      <c r="D9" s="22" t="s">
        <v>14</v>
      </c>
      <c r="E9" s="23" t="s">
        <v>11</v>
      </c>
      <c r="F9" s="23" t="s">
        <v>19</v>
      </c>
      <c r="G9" s="24" t="s">
        <v>22</v>
      </c>
      <c r="H9" s="25">
        <v>4.3749999999999995E-3</v>
      </c>
    </row>
    <row r="10" spans="1:8">
      <c r="A10" s="19">
        <v>3</v>
      </c>
      <c r="B10" s="20">
        <v>38</v>
      </c>
      <c r="C10" s="21" t="s">
        <v>82</v>
      </c>
      <c r="D10" s="22" t="s">
        <v>36</v>
      </c>
      <c r="E10" s="23" t="s">
        <v>11</v>
      </c>
      <c r="F10" s="23" t="s">
        <v>19</v>
      </c>
      <c r="G10" s="24" t="s">
        <v>83</v>
      </c>
      <c r="H10" s="26">
        <v>4.3981481481481484E-3</v>
      </c>
    </row>
    <row r="11" spans="1:8">
      <c r="A11" s="19">
        <v>4</v>
      </c>
      <c r="B11" s="20">
        <v>37</v>
      </c>
      <c r="C11" s="21" t="s">
        <v>84</v>
      </c>
      <c r="D11" s="22" t="s">
        <v>44</v>
      </c>
      <c r="E11" s="23" t="s">
        <v>11</v>
      </c>
      <c r="F11" s="23" t="s">
        <v>19</v>
      </c>
      <c r="G11" s="24" t="s">
        <v>85</v>
      </c>
      <c r="H11" s="26">
        <v>4.8379629629629632E-3</v>
      </c>
    </row>
    <row r="12" spans="1:8">
      <c r="A12" s="19" t="s">
        <v>16</v>
      </c>
      <c r="B12" s="20"/>
      <c r="C12" s="21" t="s">
        <v>16</v>
      </c>
      <c r="D12" s="22" t="s">
        <v>16</v>
      </c>
      <c r="E12" s="23" t="s">
        <v>16</v>
      </c>
      <c r="F12" s="23" t="s">
        <v>16</v>
      </c>
      <c r="G12" s="24" t="s">
        <v>16</v>
      </c>
      <c r="H12" s="26"/>
    </row>
    <row r="13" spans="1:8">
      <c r="A13" s="19" t="s">
        <v>16</v>
      </c>
      <c r="B13" s="20"/>
      <c r="C13" s="21" t="s">
        <v>16</v>
      </c>
      <c r="D13" s="22" t="s">
        <v>16</v>
      </c>
      <c r="E13" s="23" t="s">
        <v>16</v>
      </c>
      <c r="F13" s="23" t="s">
        <v>16</v>
      </c>
      <c r="G13" s="24" t="s">
        <v>16</v>
      </c>
      <c r="H13" s="26"/>
    </row>
    <row r="14" spans="1:8">
      <c r="A14" s="19" t="s">
        <v>16</v>
      </c>
      <c r="B14" s="20"/>
      <c r="C14" s="21" t="s">
        <v>16</v>
      </c>
      <c r="D14" s="22" t="s">
        <v>16</v>
      </c>
      <c r="E14" s="23" t="s">
        <v>16</v>
      </c>
      <c r="F14" s="23" t="s">
        <v>16</v>
      </c>
      <c r="G14" s="24" t="s">
        <v>16</v>
      </c>
      <c r="H14" s="26"/>
    </row>
    <row r="15" spans="1:8">
      <c r="A15" s="19" t="s">
        <v>16</v>
      </c>
      <c r="B15" s="20"/>
      <c r="C15" s="21" t="s">
        <v>16</v>
      </c>
      <c r="D15" s="22" t="s">
        <v>16</v>
      </c>
      <c r="E15" s="23" t="s">
        <v>16</v>
      </c>
      <c r="F15" s="23" t="s">
        <v>16</v>
      </c>
      <c r="G15" s="24" t="s">
        <v>16</v>
      </c>
      <c r="H15" s="26"/>
    </row>
    <row r="16" spans="1:8">
      <c r="A16" s="19" t="s">
        <v>16</v>
      </c>
      <c r="B16" s="20"/>
      <c r="C16" s="21" t="s">
        <v>16</v>
      </c>
      <c r="D16" s="22"/>
      <c r="E16" s="23" t="s">
        <v>16</v>
      </c>
      <c r="F16" s="23" t="s">
        <v>16</v>
      </c>
      <c r="G16" s="24" t="s">
        <v>16</v>
      </c>
      <c r="H16" s="26"/>
    </row>
    <row r="17" spans="1:8">
      <c r="A17" s="19" t="str">
        <f t="shared" ref="A17:A18" si="0">IF(B17="","",A16+1)</f>
        <v/>
      </c>
      <c r="B17" s="20"/>
      <c r="C17" s="21" t="str">
        <f>IF(B17="","",VLOOKUP(B17,[1]Emarg!$A$7:$F$196,2,FALSE))</f>
        <v/>
      </c>
      <c r="D17" s="22"/>
      <c r="E17" s="23" t="str">
        <f>IF(B17="","",VLOOKUP(B17,[1]Emarg!$A$7:$G$196,7,FALSE))</f>
        <v/>
      </c>
      <c r="F17" s="23" t="str">
        <f>IF(B17="","",VLOOKUP(B17,[1]Emarg!$A$7:$F$196,6,FALSE))</f>
        <v/>
      </c>
      <c r="G17" s="24" t="str">
        <f>IF(B17="","",VLOOKUP(B17,[1]Emarg!$A$7:$F$196,4,FALSE))</f>
        <v/>
      </c>
      <c r="H17" s="26"/>
    </row>
    <row r="18" spans="1:8">
      <c r="A18" s="19" t="str">
        <f t="shared" si="0"/>
        <v/>
      </c>
      <c r="B18" s="20"/>
      <c r="C18" s="21" t="str">
        <f>IF(B18="","",VLOOKUP(B18,[1]Emarg!$A$7:$F$196,2,FALSE))</f>
        <v/>
      </c>
      <c r="D18" s="22"/>
      <c r="E18" s="23" t="str">
        <f>IF(B18="","",VLOOKUP(B18,[1]Emarg!$A$7:$G$196,7,FALSE))</f>
        <v/>
      </c>
      <c r="F18" s="23" t="str">
        <f>IF(B18="","",VLOOKUP(B18,[1]Emarg!$A$7:$F$196,6,FALSE))</f>
        <v/>
      </c>
      <c r="G18" s="24" t="str">
        <f>IF(B18="","",VLOOKUP(B18,[1]Emarg!$A$7:$F$196,4,FALSE))</f>
        <v/>
      </c>
      <c r="H18" s="26"/>
    </row>
    <row r="19" spans="1:8">
      <c r="A19" s="19" t="s">
        <v>16</v>
      </c>
      <c r="B19" s="20"/>
      <c r="C19" s="21" t="s">
        <v>16</v>
      </c>
      <c r="D19" s="22"/>
      <c r="E19" s="23" t="s">
        <v>16</v>
      </c>
      <c r="F19" s="23" t="s">
        <v>16</v>
      </c>
      <c r="G19" s="24" t="s">
        <v>16</v>
      </c>
      <c r="H19" s="26"/>
    </row>
    <row r="20" spans="1:8">
      <c r="A20" s="19" t="s">
        <v>16</v>
      </c>
      <c r="B20" s="20"/>
      <c r="C20" s="21" t="s">
        <v>16</v>
      </c>
      <c r="D20" s="22"/>
      <c r="E20" s="23" t="s">
        <v>16</v>
      </c>
      <c r="F20" s="23" t="s">
        <v>16</v>
      </c>
      <c r="G20" s="24" t="s">
        <v>16</v>
      </c>
      <c r="H20" s="26"/>
    </row>
    <row r="21" spans="1:8">
      <c r="A21" s="19" t="s">
        <v>16</v>
      </c>
      <c r="B21" s="20"/>
      <c r="C21" s="21" t="s">
        <v>16</v>
      </c>
      <c r="D21" s="22"/>
      <c r="E21" s="23" t="s">
        <v>16</v>
      </c>
      <c r="F21" s="23" t="s">
        <v>16</v>
      </c>
      <c r="G21" s="24" t="s">
        <v>16</v>
      </c>
      <c r="H21" s="26"/>
    </row>
    <row r="22" spans="1:8">
      <c r="A22" s="19" t="s">
        <v>16</v>
      </c>
      <c r="B22" s="20"/>
      <c r="C22" s="21" t="s">
        <v>16</v>
      </c>
      <c r="D22" s="22"/>
      <c r="E22" s="23" t="s">
        <v>16</v>
      </c>
      <c r="F22" s="23" t="s">
        <v>16</v>
      </c>
      <c r="G22" s="24" t="s">
        <v>16</v>
      </c>
      <c r="H22" s="26"/>
    </row>
    <row r="23" spans="1:8">
      <c r="A23" s="19" t="s">
        <v>16</v>
      </c>
      <c r="B23" s="20"/>
      <c r="C23" s="21" t="s">
        <v>16</v>
      </c>
      <c r="D23" s="22"/>
      <c r="E23" s="23" t="s">
        <v>16</v>
      </c>
      <c r="F23" s="23" t="s">
        <v>16</v>
      </c>
      <c r="G23" s="24" t="s">
        <v>16</v>
      </c>
      <c r="H23" s="26"/>
    </row>
    <row r="24" spans="1:8">
      <c r="A24" s="19" t="s">
        <v>16</v>
      </c>
      <c r="B24" s="20"/>
      <c r="C24" s="21" t="s">
        <v>16</v>
      </c>
      <c r="D24" s="22"/>
      <c r="E24" s="23" t="s">
        <v>16</v>
      </c>
      <c r="F24" s="23" t="s">
        <v>16</v>
      </c>
      <c r="G24" s="24" t="s">
        <v>16</v>
      </c>
      <c r="H24" s="26"/>
    </row>
    <row r="25" spans="1:8">
      <c r="A25" s="19" t="s">
        <v>16</v>
      </c>
      <c r="B25" s="20"/>
      <c r="C25" s="21" t="s">
        <v>16</v>
      </c>
      <c r="D25" s="22"/>
      <c r="E25" s="23" t="s">
        <v>16</v>
      </c>
      <c r="F25" s="23" t="s">
        <v>16</v>
      </c>
      <c r="G25" s="24" t="s">
        <v>16</v>
      </c>
      <c r="H25" s="26"/>
    </row>
    <row r="26" spans="1:8">
      <c r="A26" s="19" t="s">
        <v>16</v>
      </c>
      <c r="B26" s="20"/>
      <c r="C26" s="21" t="s">
        <v>16</v>
      </c>
      <c r="D26" s="22"/>
      <c r="E26" s="23" t="s">
        <v>16</v>
      </c>
      <c r="F26" s="23" t="s">
        <v>16</v>
      </c>
      <c r="G26" s="24" t="s">
        <v>16</v>
      </c>
      <c r="H26" s="26"/>
    </row>
    <row r="27" spans="1:8">
      <c r="A27" s="19" t="s">
        <v>16</v>
      </c>
      <c r="B27" s="20"/>
      <c r="C27" s="21" t="s">
        <v>16</v>
      </c>
      <c r="D27" s="22"/>
      <c r="E27" s="23" t="s">
        <v>16</v>
      </c>
      <c r="F27" s="23" t="s">
        <v>16</v>
      </c>
      <c r="G27" s="24" t="s">
        <v>16</v>
      </c>
      <c r="H27" s="26"/>
    </row>
    <row r="28" spans="1:8">
      <c r="A28" s="19" t="s">
        <v>16</v>
      </c>
      <c r="B28" s="20"/>
      <c r="C28" s="21" t="s">
        <v>16</v>
      </c>
      <c r="D28" s="22" t="s">
        <v>16</v>
      </c>
      <c r="E28" s="23" t="s">
        <v>16</v>
      </c>
      <c r="F28" s="23" t="s">
        <v>16</v>
      </c>
      <c r="G28" s="24" t="s">
        <v>16</v>
      </c>
      <c r="H28" s="26"/>
    </row>
    <row r="29" spans="1:8">
      <c r="A29" s="19" t="s">
        <v>16</v>
      </c>
      <c r="B29" s="20"/>
      <c r="C29" s="21" t="s">
        <v>16</v>
      </c>
      <c r="D29" s="22" t="s">
        <v>16</v>
      </c>
      <c r="E29" s="23" t="s">
        <v>16</v>
      </c>
      <c r="F29" s="23" t="s">
        <v>16</v>
      </c>
      <c r="G29" s="24" t="s">
        <v>16</v>
      </c>
      <c r="H29" s="26"/>
    </row>
  </sheetData>
  <mergeCells count="3">
    <mergeCell ref="A2:H4"/>
    <mergeCell ref="E5:F5"/>
    <mergeCell ref="C6:H6"/>
  </mergeCells>
  <conditionalFormatting sqref="C8:H29">
    <cfRule type="expression" dxfId="84" priority="13" stopIfTrue="1">
      <formula>$E8="F"</formula>
    </cfRule>
    <cfRule type="expression" dxfId="83" priority="14" stopIfTrue="1">
      <formula>SUMPRODUCT(($B$8:$B196=$B8)*($B8&lt;&gt;""))&gt;1</formula>
    </cfRule>
  </conditionalFormatting>
  <conditionalFormatting sqref="G7:H29 G5:H5">
    <cfRule type="expression" dxfId="82" priority="12" stopIfTrue="1">
      <formula>COUNTIF($B$5:$B$54,G5)&gt;0</formula>
    </cfRule>
  </conditionalFormatting>
  <conditionalFormatting sqref="B8:B29">
    <cfRule type="duplicateValues" dxfId="81" priority="10" stopIfTrue="1"/>
    <cfRule type="expression" dxfId="80" priority="11" stopIfTrue="1">
      <formula>$E8="F"</formula>
    </cfRule>
  </conditionalFormatting>
  <conditionalFormatting sqref="B8:B29">
    <cfRule type="duplicateValues" dxfId="79" priority="8" stopIfTrue="1"/>
    <cfRule type="expression" dxfId="78" priority="9" stopIfTrue="1">
      <formula>$E8="F"</formula>
    </cfRule>
  </conditionalFormatting>
  <conditionalFormatting sqref="C8:H18">
    <cfRule type="expression" dxfId="77" priority="6" stopIfTrue="1">
      <formula>$E8="F"</formula>
    </cfRule>
    <cfRule type="expression" dxfId="76" priority="7" stopIfTrue="1">
      <formula>SUMPRODUCT(($B$8:$B196=$B8)*($B8&lt;&gt;""))&gt;1</formula>
    </cfRule>
  </conditionalFormatting>
  <conditionalFormatting sqref="G7:H18 G5:H5">
    <cfRule type="expression" dxfId="75" priority="5" stopIfTrue="1">
      <formula>COUNTIF($B$5:$B$54,G5)&gt;0</formula>
    </cfRule>
  </conditionalFormatting>
  <conditionalFormatting sqref="B8:B18">
    <cfRule type="duplicateValues" dxfId="74" priority="3" stopIfTrue="1"/>
    <cfRule type="expression" dxfId="73" priority="4" stopIfTrue="1">
      <formula>$E8="F"</formula>
    </cfRule>
  </conditionalFormatting>
  <conditionalFormatting sqref="B8:B18">
    <cfRule type="duplicateValues" dxfId="72" priority="1" stopIfTrue="1"/>
    <cfRule type="expression" dxfId="71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/>
  </sheetViews>
  <sheetFormatPr baseColWidth="10" defaultRowHeight="15"/>
  <cols>
    <col min="3" max="3" width="24" bestFit="1" customWidth="1"/>
    <col min="4" max="4" width="30.42578125" bestFit="1" customWidth="1"/>
  </cols>
  <sheetData>
    <row r="1" spans="1:8" ht="21">
      <c r="A1" s="1" t="s">
        <v>73</v>
      </c>
      <c r="B1" s="2"/>
      <c r="C1" s="2"/>
      <c r="D1" s="3">
        <v>42036</v>
      </c>
      <c r="E1" s="3"/>
      <c r="F1" s="3"/>
      <c r="G1" s="3"/>
      <c r="H1" s="3"/>
    </row>
    <row r="2" spans="1:8" ht="15" customHeight="1">
      <c r="A2" s="29" t="s">
        <v>0</v>
      </c>
      <c r="B2" s="29"/>
      <c r="C2" s="29"/>
      <c r="D2" s="29"/>
      <c r="E2" s="29"/>
      <c r="F2" s="29"/>
      <c r="G2" s="29"/>
      <c r="H2" s="29"/>
    </row>
    <row r="3" spans="1:8" ht="15" customHeight="1">
      <c r="A3" s="29"/>
      <c r="B3" s="29"/>
      <c r="C3" s="29"/>
      <c r="D3" s="29"/>
      <c r="E3" s="29"/>
      <c r="F3" s="29"/>
      <c r="G3" s="29"/>
      <c r="H3" s="29"/>
    </row>
    <row r="4" spans="1:8" ht="15" customHeight="1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47</v>
      </c>
      <c r="D5" s="5" t="s">
        <v>80</v>
      </c>
      <c r="E5" s="30" t="s">
        <v>1</v>
      </c>
      <c r="F5" s="30"/>
      <c r="G5" s="6">
        <v>0</v>
      </c>
      <c r="H5" s="4"/>
    </row>
    <row r="6" spans="1:8" ht="21" thickTop="1" thickBot="1">
      <c r="A6" s="7" t="s">
        <v>2</v>
      </c>
      <c r="B6" s="8"/>
      <c r="C6" s="31" t="s">
        <v>24</v>
      </c>
      <c r="D6" s="32"/>
      <c r="E6" s="32"/>
      <c r="F6" s="32"/>
      <c r="G6" s="32"/>
      <c r="H6" s="32"/>
    </row>
    <row r="7" spans="1:8" ht="16.5" thickTop="1" thickBot="1">
      <c r="A7" s="9" t="s">
        <v>3</v>
      </c>
      <c r="B7" s="10"/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ht="15.75" thickTop="1">
      <c r="A8" s="12">
        <v>1</v>
      </c>
      <c r="B8" s="13">
        <v>71</v>
      </c>
      <c r="C8" s="14" t="s">
        <v>86</v>
      </c>
      <c r="D8" s="15" t="s">
        <v>87</v>
      </c>
      <c r="E8" s="16" t="s">
        <v>11</v>
      </c>
      <c r="F8" s="16" t="s">
        <v>25</v>
      </c>
      <c r="G8" s="17" t="s">
        <v>90</v>
      </c>
      <c r="H8" s="18">
        <v>9.7337962962962977E-3</v>
      </c>
    </row>
    <row r="9" spans="1:8">
      <c r="A9" s="19">
        <v>2</v>
      </c>
      <c r="B9" s="20">
        <v>69</v>
      </c>
      <c r="C9" s="21" t="s">
        <v>28</v>
      </c>
      <c r="D9" s="22" t="s">
        <v>29</v>
      </c>
      <c r="E9" s="23" t="s">
        <v>11</v>
      </c>
      <c r="F9" s="23" t="s">
        <v>25</v>
      </c>
      <c r="G9" s="24" t="s">
        <v>30</v>
      </c>
      <c r="H9" s="25">
        <v>9.9189814814814817E-3</v>
      </c>
    </row>
    <row r="10" spans="1:8">
      <c r="A10" s="19">
        <v>3</v>
      </c>
      <c r="B10" s="20">
        <v>66</v>
      </c>
      <c r="C10" s="21" t="s">
        <v>26</v>
      </c>
      <c r="D10" s="22" t="s">
        <v>10</v>
      </c>
      <c r="E10" s="23" t="s">
        <v>11</v>
      </c>
      <c r="F10" s="23" t="s">
        <v>25</v>
      </c>
      <c r="G10" s="24" t="s">
        <v>27</v>
      </c>
      <c r="H10" s="26">
        <v>1.1145833333333334E-2</v>
      </c>
    </row>
    <row r="11" spans="1:8">
      <c r="A11" s="19">
        <v>4</v>
      </c>
      <c r="B11" s="20">
        <v>70</v>
      </c>
      <c r="C11" s="21" t="s">
        <v>31</v>
      </c>
      <c r="D11" s="22" t="s">
        <v>88</v>
      </c>
      <c r="E11" s="23" t="s">
        <v>11</v>
      </c>
      <c r="F11" s="23" t="s">
        <v>25</v>
      </c>
      <c r="G11" s="24" t="s">
        <v>91</v>
      </c>
      <c r="H11" s="26">
        <v>1.2326388888888888E-2</v>
      </c>
    </row>
    <row r="12" spans="1:8">
      <c r="A12" s="19">
        <v>5</v>
      </c>
      <c r="B12" s="20">
        <v>64</v>
      </c>
      <c r="C12" s="21" t="s">
        <v>89</v>
      </c>
      <c r="D12" s="22" t="s">
        <v>14</v>
      </c>
      <c r="E12" s="23" t="s">
        <v>11</v>
      </c>
      <c r="F12" s="23" t="s">
        <v>25</v>
      </c>
      <c r="G12" s="24" t="s">
        <v>92</v>
      </c>
      <c r="H12" s="25" t="s">
        <v>33</v>
      </c>
    </row>
    <row r="13" spans="1:8">
      <c r="A13" s="19" t="s">
        <v>16</v>
      </c>
      <c r="B13" s="20"/>
      <c r="C13" s="21" t="s">
        <v>16</v>
      </c>
      <c r="D13" s="22" t="s">
        <v>16</v>
      </c>
      <c r="E13" s="23" t="s">
        <v>16</v>
      </c>
      <c r="F13" s="23" t="s">
        <v>16</v>
      </c>
      <c r="G13" s="24" t="s">
        <v>16</v>
      </c>
      <c r="H13" s="26"/>
    </row>
    <row r="14" spans="1:8">
      <c r="A14" s="19" t="s">
        <v>16</v>
      </c>
      <c r="B14" s="20"/>
      <c r="C14" s="21" t="s">
        <v>16</v>
      </c>
      <c r="D14" s="22" t="s">
        <v>16</v>
      </c>
      <c r="E14" s="23" t="s">
        <v>16</v>
      </c>
      <c r="F14" s="23" t="s">
        <v>16</v>
      </c>
      <c r="G14" s="24" t="s">
        <v>16</v>
      </c>
      <c r="H14" s="26"/>
    </row>
    <row r="15" spans="1:8">
      <c r="A15" s="19"/>
      <c r="B15" s="20"/>
      <c r="C15" s="21"/>
      <c r="D15" s="22"/>
      <c r="E15" s="23"/>
      <c r="F15" s="23"/>
      <c r="G15" s="24"/>
      <c r="H15" s="26"/>
    </row>
    <row r="16" spans="1:8">
      <c r="A16" s="19"/>
      <c r="B16" s="20"/>
      <c r="C16" s="21"/>
      <c r="D16" s="22"/>
      <c r="E16" s="23"/>
      <c r="F16" s="23"/>
      <c r="G16" s="24"/>
      <c r="H16" s="26"/>
    </row>
    <row r="17" spans="1:8">
      <c r="A17" s="19"/>
      <c r="B17" s="20"/>
      <c r="C17" s="21"/>
      <c r="D17" s="22"/>
      <c r="E17" s="23"/>
      <c r="F17" s="23"/>
      <c r="G17" s="24"/>
      <c r="H17" s="26"/>
    </row>
    <row r="18" spans="1:8">
      <c r="A18" s="19"/>
      <c r="B18" s="20"/>
      <c r="C18" s="21"/>
      <c r="D18" s="22"/>
      <c r="E18" s="23"/>
      <c r="F18" s="23"/>
      <c r="G18" s="24"/>
      <c r="H18" s="25"/>
    </row>
    <row r="19" spans="1:8">
      <c r="A19" s="19"/>
      <c r="B19" s="20"/>
      <c r="C19" s="21"/>
      <c r="D19" s="22"/>
      <c r="E19" s="23"/>
      <c r="F19" s="23"/>
      <c r="G19" s="24"/>
      <c r="H19" s="25"/>
    </row>
    <row r="20" spans="1:8">
      <c r="A20" s="19" t="s">
        <v>16</v>
      </c>
      <c r="B20" s="20"/>
      <c r="C20" s="21" t="s">
        <v>16</v>
      </c>
      <c r="D20" s="22" t="s">
        <v>16</v>
      </c>
      <c r="E20" s="23" t="s">
        <v>16</v>
      </c>
      <c r="F20" s="23" t="s">
        <v>16</v>
      </c>
      <c r="G20" s="24" t="s">
        <v>16</v>
      </c>
      <c r="H20" s="26"/>
    </row>
    <row r="21" spans="1:8">
      <c r="A21" s="19" t="s">
        <v>16</v>
      </c>
      <c r="B21" s="20"/>
      <c r="C21" s="21" t="s">
        <v>16</v>
      </c>
      <c r="D21" s="22" t="s">
        <v>16</v>
      </c>
      <c r="E21" s="23" t="s">
        <v>16</v>
      </c>
      <c r="F21" s="23" t="s">
        <v>16</v>
      </c>
      <c r="G21" s="24" t="s">
        <v>16</v>
      </c>
      <c r="H21" s="26"/>
    </row>
    <row r="22" spans="1:8">
      <c r="A22" s="19" t="s">
        <v>16</v>
      </c>
      <c r="B22" s="20"/>
      <c r="C22" s="21" t="s">
        <v>16</v>
      </c>
      <c r="D22" s="22" t="s">
        <v>16</v>
      </c>
      <c r="E22" s="23" t="s">
        <v>16</v>
      </c>
      <c r="F22" s="23" t="s">
        <v>16</v>
      </c>
      <c r="G22" s="24" t="s">
        <v>16</v>
      </c>
      <c r="H22" s="26"/>
    </row>
    <row r="23" spans="1:8">
      <c r="A23" s="19" t="s">
        <v>16</v>
      </c>
      <c r="B23" s="20"/>
      <c r="C23" s="21" t="s">
        <v>16</v>
      </c>
      <c r="D23" s="22" t="s">
        <v>16</v>
      </c>
      <c r="E23" s="23" t="s">
        <v>16</v>
      </c>
      <c r="F23" s="23" t="s">
        <v>16</v>
      </c>
      <c r="G23" s="24" t="s">
        <v>16</v>
      </c>
      <c r="H23" s="26"/>
    </row>
    <row r="24" spans="1:8">
      <c r="A24" s="19" t="s">
        <v>16</v>
      </c>
      <c r="B24" s="20"/>
      <c r="C24" s="21" t="s">
        <v>16</v>
      </c>
      <c r="D24" s="22" t="s">
        <v>16</v>
      </c>
      <c r="E24" s="23" t="s">
        <v>16</v>
      </c>
      <c r="F24" s="23" t="s">
        <v>16</v>
      </c>
      <c r="G24" s="24" t="s">
        <v>16</v>
      </c>
      <c r="H24" s="26"/>
    </row>
    <row r="25" spans="1:8">
      <c r="A25" s="19" t="s">
        <v>16</v>
      </c>
      <c r="B25" s="20"/>
      <c r="C25" s="21" t="s">
        <v>16</v>
      </c>
      <c r="D25" s="22" t="s">
        <v>16</v>
      </c>
      <c r="E25" s="23" t="s">
        <v>16</v>
      </c>
      <c r="F25" s="23" t="s">
        <v>16</v>
      </c>
      <c r="G25" s="24" t="s">
        <v>16</v>
      </c>
      <c r="H25" s="26"/>
    </row>
    <row r="26" spans="1:8">
      <c r="A26" s="19" t="s">
        <v>16</v>
      </c>
      <c r="B26" s="20"/>
      <c r="C26" s="21" t="s">
        <v>16</v>
      </c>
      <c r="D26" s="22" t="s">
        <v>16</v>
      </c>
      <c r="E26" s="23" t="s">
        <v>16</v>
      </c>
      <c r="F26" s="23" t="s">
        <v>16</v>
      </c>
      <c r="G26" s="24" t="s">
        <v>16</v>
      </c>
      <c r="H26" s="26"/>
    </row>
    <row r="27" spans="1:8">
      <c r="A27" s="19" t="s">
        <v>16</v>
      </c>
      <c r="B27" s="20"/>
      <c r="C27" s="21" t="s">
        <v>16</v>
      </c>
      <c r="D27" s="22" t="s">
        <v>16</v>
      </c>
      <c r="E27" s="23" t="s">
        <v>16</v>
      </c>
      <c r="F27" s="23" t="s">
        <v>16</v>
      </c>
      <c r="G27" s="24" t="s">
        <v>16</v>
      </c>
      <c r="H27" s="26"/>
    </row>
    <row r="28" spans="1:8">
      <c r="A28" s="19" t="s">
        <v>16</v>
      </c>
      <c r="B28" s="20"/>
      <c r="C28" s="21" t="s">
        <v>16</v>
      </c>
      <c r="D28" s="22" t="s">
        <v>16</v>
      </c>
      <c r="E28" s="23" t="s">
        <v>16</v>
      </c>
      <c r="F28" s="23" t="s">
        <v>16</v>
      </c>
      <c r="G28" s="24" t="s">
        <v>16</v>
      </c>
      <c r="H28" s="26"/>
    </row>
    <row r="29" spans="1:8">
      <c r="A29" s="19" t="s">
        <v>16</v>
      </c>
      <c r="B29" s="20"/>
      <c r="C29" s="21" t="s">
        <v>16</v>
      </c>
      <c r="D29" s="22" t="s">
        <v>16</v>
      </c>
      <c r="E29" s="23" t="s">
        <v>16</v>
      </c>
      <c r="F29" s="23" t="s">
        <v>16</v>
      </c>
      <c r="G29" s="24" t="s">
        <v>16</v>
      </c>
      <c r="H29" s="26"/>
    </row>
    <row r="30" spans="1:8">
      <c r="A30" s="19" t="s">
        <v>16</v>
      </c>
      <c r="B30" s="20"/>
      <c r="C30" s="21" t="s">
        <v>16</v>
      </c>
      <c r="D30" s="22" t="s">
        <v>16</v>
      </c>
      <c r="E30" s="23" t="s">
        <v>16</v>
      </c>
      <c r="F30" s="23" t="s">
        <v>16</v>
      </c>
      <c r="G30" s="24" t="s">
        <v>16</v>
      </c>
      <c r="H30" s="26"/>
    </row>
    <row r="31" spans="1:8">
      <c r="A31" s="19" t="s">
        <v>16</v>
      </c>
      <c r="B31" s="20"/>
      <c r="C31" s="21" t="s">
        <v>16</v>
      </c>
      <c r="D31" s="22" t="s">
        <v>16</v>
      </c>
      <c r="E31" s="23" t="s">
        <v>16</v>
      </c>
      <c r="F31" s="23" t="s">
        <v>16</v>
      </c>
      <c r="G31" s="24" t="s">
        <v>16</v>
      </c>
      <c r="H31" s="26"/>
    </row>
    <row r="32" spans="1:8">
      <c r="A32" s="19" t="s">
        <v>16</v>
      </c>
      <c r="B32" s="20"/>
      <c r="C32" s="21" t="s">
        <v>16</v>
      </c>
      <c r="D32" s="22" t="s">
        <v>16</v>
      </c>
      <c r="E32" s="23" t="s">
        <v>16</v>
      </c>
      <c r="F32" s="23" t="s">
        <v>16</v>
      </c>
      <c r="G32" s="24" t="s">
        <v>16</v>
      </c>
      <c r="H32" s="26"/>
    </row>
    <row r="33" spans="1:8">
      <c r="A33" s="19" t="s">
        <v>16</v>
      </c>
      <c r="B33" s="20"/>
      <c r="C33" s="21" t="s">
        <v>16</v>
      </c>
      <c r="D33" s="22" t="s">
        <v>16</v>
      </c>
      <c r="E33" s="23" t="s">
        <v>16</v>
      </c>
      <c r="F33" s="23" t="s">
        <v>16</v>
      </c>
      <c r="G33" s="24" t="s">
        <v>16</v>
      </c>
      <c r="H33" s="26"/>
    </row>
    <row r="34" spans="1:8">
      <c r="A34" s="19" t="s">
        <v>16</v>
      </c>
      <c r="B34" s="20"/>
      <c r="C34" s="21" t="s">
        <v>16</v>
      </c>
      <c r="D34" s="22" t="s">
        <v>16</v>
      </c>
      <c r="E34" s="23" t="s">
        <v>16</v>
      </c>
      <c r="F34" s="23" t="s">
        <v>16</v>
      </c>
      <c r="G34" s="24" t="s">
        <v>16</v>
      </c>
      <c r="H34" s="26"/>
    </row>
    <row r="35" spans="1:8">
      <c r="A35" s="19" t="s">
        <v>16</v>
      </c>
      <c r="B35" s="20"/>
      <c r="C35" s="21" t="s">
        <v>16</v>
      </c>
      <c r="D35" s="22" t="s">
        <v>16</v>
      </c>
      <c r="E35" s="23" t="s">
        <v>16</v>
      </c>
      <c r="F35" s="23" t="s">
        <v>16</v>
      </c>
      <c r="G35" s="24" t="s">
        <v>16</v>
      </c>
      <c r="H35" s="26"/>
    </row>
    <row r="36" spans="1:8">
      <c r="A36" s="19" t="s">
        <v>16</v>
      </c>
      <c r="B36" s="20"/>
      <c r="C36" s="21" t="s">
        <v>16</v>
      </c>
      <c r="D36" s="22" t="s">
        <v>16</v>
      </c>
      <c r="E36" s="23" t="s">
        <v>16</v>
      </c>
      <c r="F36" s="23" t="s">
        <v>16</v>
      </c>
      <c r="G36" s="24" t="s">
        <v>16</v>
      </c>
      <c r="H36" s="26"/>
    </row>
    <row r="37" spans="1:8">
      <c r="A37" s="19" t="s">
        <v>16</v>
      </c>
      <c r="B37" s="20"/>
      <c r="C37" s="21" t="s">
        <v>16</v>
      </c>
      <c r="D37" s="22" t="s">
        <v>16</v>
      </c>
      <c r="E37" s="23" t="s">
        <v>16</v>
      </c>
      <c r="F37" s="23" t="s">
        <v>16</v>
      </c>
      <c r="G37" s="24" t="s">
        <v>16</v>
      </c>
      <c r="H37" s="26"/>
    </row>
    <row r="38" spans="1:8">
      <c r="A38" s="19" t="s">
        <v>16</v>
      </c>
      <c r="B38" s="20"/>
      <c r="C38" s="21" t="s">
        <v>16</v>
      </c>
      <c r="D38" s="22" t="s">
        <v>16</v>
      </c>
      <c r="E38" s="23" t="s">
        <v>16</v>
      </c>
      <c r="F38" s="23" t="s">
        <v>16</v>
      </c>
      <c r="G38" s="24" t="s">
        <v>16</v>
      </c>
      <c r="H38" s="26"/>
    </row>
    <row r="39" spans="1:8">
      <c r="A39" s="19" t="s">
        <v>16</v>
      </c>
      <c r="B39" s="20"/>
      <c r="C39" s="21" t="s">
        <v>16</v>
      </c>
      <c r="D39" s="22" t="s">
        <v>16</v>
      </c>
      <c r="E39" s="23" t="s">
        <v>16</v>
      </c>
      <c r="F39" s="23" t="s">
        <v>16</v>
      </c>
      <c r="G39" s="24" t="s">
        <v>16</v>
      </c>
      <c r="H39" s="26"/>
    </row>
    <row r="40" spans="1:8">
      <c r="A40" s="19" t="s">
        <v>16</v>
      </c>
      <c r="B40" s="20"/>
      <c r="C40" s="21" t="s">
        <v>16</v>
      </c>
      <c r="D40" s="22" t="s">
        <v>16</v>
      </c>
      <c r="E40" s="23" t="s">
        <v>16</v>
      </c>
      <c r="F40" s="23" t="s">
        <v>16</v>
      </c>
      <c r="G40" s="24" t="s">
        <v>16</v>
      </c>
      <c r="H40" s="26"/>
    </row>
    <row r="41" spans="1:8">
      <c r="A41" s="19" t="s">
        <v>16</v>
      </c>
      <c r="B41" s="20"/>
      <c r="C41" s="21" t="s">
        <v>16</v>
      </c>
      <c r="D41" s="22" t="s">
        <v>16</v>
      </c>
      <c r="E41" s="23" t="s">
        <v>16</v>
      </c>
      <c r="F41" s="23" t="s">
        <v>16</v>
      </c>
      <c r="G41" s="24" t="s">
        <v>16</v>
      </c>
      <c r="H41" s="26"/>
    </row>
    <row r="42" spans="1:8">
      <c r="A42" s="19" t="s">
        <v>16</v>
      </c>
      <c r="B42" s="20"/>
      <c r="C42" s="21" t="s">
        <v>16</v>
      </c>
      <c r="D42" s="22" t="s">
        <v>16</v>
      </c>
      <c r="E42" s="23" t="s">
        <v>16</v>
      </c>
      <c r="F42" s="23" t="s">
        <v>16</v>
      </c>
      <c r="G42" s="24" t="s">
        <v>16</v>
      </c>
      <c r="H42" s="26"/>
    </row>
    <row r="43" spans="1:8">
      <c r="A43" s="19" t="s">
        <v>16</v>
      </c>
      <c r="B43" s="20"/>
      <c r="C43" s="21" t="s">
        <v>16</v>
      </c>
      <c r="D43" s="22" t="s">
        <v>16</v>
      </c>
      <c r="E43" s="23" t="s">
        <v>16</v>
      </c>
      <c r="F43" s="23" t="s">
        <v>16</v>
      </c>
      <c r="G43" s="24" t="s">
        <v>16</v>
      </c>
      <c r="H43" s="26"/>
    </row>
  </sheetData>
  <mergeCells count="3">
    <mergeCell ref="A2:H4"/>
    <mergeCell ref="E5:F5"/>
    <mergeCell ref="C6:H6"/>
  </mergeCells>
  <conditionalFormatting sqref="C8:H43">
    <cfRule type="expression" dxfId="70" priority="13" stopIfTrue="1">
      <formula>$E8="F"</formula>
    </cfRule>
    <cfRule type="expression" dxfId="69" priority="14" stopIfTrue="1">
      <formula>SUMPRODUCT(($B$8:$B196=$B8)*($B8&lt;&gt;""))&gt;1</formula>
    </cfRule>
  </conditionalFormatting>
  <conditionalFormatting sqref="G7:H43 G5:H5">
    <cfRule type="expression" dxfId="68" priority="12" stopIfTrue="1">
      <formula>COUNTIF($B$5:$B$54,G5)&gt;0</formula>
    </cfRule>
  </conditionalFormatting>
  <conditionalFormatting sqref="B8:B43">
    <cfRule type="duplicateValues" dxfId="67" priority="10" stopIfTrue="1"/>
    <cfRule type="expression" dxfId="66" priority="11" stopIfTrue="1">
      <formula>$E8="F"</formula>
    </cfRule>
  </conditionalFormatting>
  <conditionalFormatting sqref="B8:B43">
    <cfRule type="duplicateValues" dxfId="65" priority="8" stopIfTrue="1"/>
    <cfRule type="expression" dxfId="64" priority="9" stopIfTrue="1">
      <formula>$E8="F"</formula>
    </cfRule>
  </conditionalFormatting>
  <conditionalFormatting sqref="C8:H14">
    <cfRule type="expression" dxfId="63" priority="6" stopIfTrue="1">
      <formula>$E8="F"</formula>
    </cfRule>
    <cfRule type="expression" dxfId="62" priority="7" stopIfTrue="1">
      <formula>SUMPRODUCT(($B$8:$B196=$B8)*($B8&lt;&gt;""))&gt;1</formula>
    </cfRule>
  </conditionalFormatting>
  <conditionalFormatting sqref="G7:H14 G5:H5">
    <cfRule type="expression" dxfId="61" priority="5" stopIfTrue="1">
      <formula>COUNTIF($B$5:$B$54,G5)&gt;0</formula>
    </cfRule>
  </conditionalFormatting>
  <conditionalFormatting sqref="B8:B14">
    <cfRule type="duplicateValues" dxfId="60" priority="3" stopIfTrue="1"/>
    <cfRule type="expression" dxfId="59" priority="4" stopIfTrue="1">
      <formula>$E8="F"</formula>
    </cfRule>
  </conditionalFormatting>
  <conditionalFormatting sqref="B8:B14">
    <cfRule type="duplicateValues" dxfId="58" priority="1" stopIfTrue="1"/>
    <cfRule type="expression" dxfId="57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workbookViewId="0"/>
  </sheetViews>
  <sheetFormatPr baseColWidth="10" defaultRowHeight="15"/>
  <cols>
    <col min="3" max="3" width="23" bestFit="1" customWidth="1"/>
    <col min="4" max="4" width="30.42578125" bestFit="1" customWidth="1"/>
  </cols>
  <sheetData>
    <row r="1" spans="1:8" ht="21">
      <c r="A1" s="1" t="s">
        <v>73</v>
      </c>
      <c r="B1" s="2"/>
      <c r="C1" s="2"/>
      <c r="D1" s="3">
        <v>42036</v>
      </c>
      <c r="E1" s="3"/>
      <c r="F1" s="3"/>
      <c r="G1" s="3"/>
      <c r="H1" s="3"/>
    </row>
    <row r="2" spans="1:8" ht="15" customHeight="1">
      <c r="A2" s="29" t="s">
        <v>0</v>
      </c>
      <c r="B2" s="29"/>
      <c r="C2" s="29"/>
      <c r="D2" s="29"/>
      <c r="E2" s="29"/>
      <c r="F2" s="29"/>
      <c r="G2" s="29"/>
      <c r="H2" s="29"/>
    </row>
    <row r="3" spans="1:8" ht="15" customHeight="1">
      <c r="A3" s="29"/>
      <c r="B3" s="29"/>
      <c r="C3" s="29"/>
      <c r="D3" s="29"/>
      <c r="E3" s="29"/>
      <c r="F3" s="29"/>
      <c r="G3" s="29"/>
      <c r="H3" s="29"/>
    </row>
    <row r="4" spans="1:8" ht="15" customHeight="1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81</v>
      </c>
      <c r="D5" s="5" t="s">
        <v>80</v>
      </c>
      <c r="E5" s="30" t="s">
        <v>1</v>
      </c>
      <c r="F5" s="30"/>
      <c r="G5" s="6">
        <v>0</v>
      </c>
      <c r="H5" s="4"/>
    </row>
    <row r="6" spans="1:8" ht="21" thickTop="1" thickBot="1">
      <c r="A6" s="7" t="s">
        <v>2</v>
      </c>
      <c r="B6" s="8"/>
      <c r="C6" s="31" t="s">
        <v>34</v>
      </c>
      <c r="D6" s="32"/>
      <c r="E6" s="32"/>
      <c r="F6" s="32"/>
      <c r="G6" s="32"/>
      <c r="H6" s="32"/>
    </row>
    <row r="7" spans="1:8" ht="16.5" thickTop="1" thickBot="1">
      <c r="A7" s="9" t="s">
        <v>3</v>
      </c>
      <c r="B7" s="10"/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ht="15.75" thickTop="1">
      <c r="A8" s="12">
        <v>1</v>
      </c>
      <c r="B8" s="13">
        <v>98</v>
      </c>
      <c r="C8" s="14" t="s">
        <v>93</v>
      </c>
      <c r="D8" s="15" t="s">
        <v>36</v>
      </c>
      <c r="E8" s="16" t="s">
        <v>11</v>
      </c>
      <c r="F8" s="16" t="s">
        <v>35</v>
      </c>
      <c r="G8" s="17" t="s">
        <v>94</v>
      </c>
      <c r="H8" s="18">
        <v>1.4097222222222221E-2</v>
      </c>
    </row>
    <row r="9" spans="1:8">
      <c r="A9" s="19">
        <v>2</v>
      </c>
      <c r="B9" s="20">
        <v>95</v>
      </c>
      <c r="C9" s="21" t="s">
        <v>95</v>
      </c>
      <c r="D9" s="22" t="s">
        <v>44</v>
      </c>
      <c r="E9" s="23" t="s">
        <v>11</v>
      </c>
      <c r="F9" s="23" t="s">
        <v>35</v>
      </c>
      <c r="G9" s="24" t="s">
        <v>96</v>
      </c>
      <c r="H9" s="25">
        <v>1.5138888888888889E-2</v>
      </c>
    </row>
    <row r="10" spans="1:8">
      <c r="A10" s="19">
        <v>3</v>
      </c>
      <c r="B10" s="20">
        <v>92</v>
      </c>
      <c r="C10" s="21" t="s">
        <v>97</v>
      </c>
      <c r="D10" s="22" t="s">
        <v>14</v>
      </c>
      <c r="E10" s="23" t="s">
        <v>11</v>
      </c>
      <c r="F10" s="23" t="s">
        <v>35</v>
      </c>
      <c r="G10" s="24" t="s">
        <v>98</v>
      </c>
      <c r="H10" s="26">
        <v>1.6249999999999997E-2</v>
      </c>
    </row>
    <row r="11" spans="1:8">
      <c r="A11" s="19" t="s">
        <v>16</v>
      </c>
      <c r="B11" s="20"/>
      <c r="C11" s="21" t="s">
        <v>16</v>
      </c>
      <c r="D11" s="22" t="s">
        <v>16</v>
      </c>
      <c r="E11" s="23" t="s">
        <v>16</v>
      </c>
      <c r="F11" s="23" t="s">
        <v>16</v>
      </c>
      <c r="G11" s="24" t="s">
        <v>16</v>
      </c>
      <c r="H11" s="26"/>
    </row>
    <row r="12" spans="1:8">
      <c r="A12" s="19" t="str">
        <f t="shared" ref="A12:A15" si="0">IF(B12="","",A11+1)</f>
        <v/>
      </c>
      <c r="B12" s="20"/>
      <c r="C12" s="21" t="str">
        <f>IF(B12="","",VLOOKUP(B12,[2]Emarg!$A$7:$F$196,2,FALSE))</f>
        <v/>
      </c>
      <c r="D12" s="22" t="str">
        <f>IF(B12="","",VLOOKUP(B12,[2]Emarg!$A$7:$F$196,3,FALSE))</f>
        <v/>
      </c>
      <c r="E12" s="23" t="str">
        <f>IF(B12="","",VLOOKUP(B12,[2]Emarg!$A$7:$G$196,7,FALSE))</f>
        <v/>
      </c>
      <c r="F12" s="23" t="str">
        <f>IF(B12="","",VLOOKUP(B12,[2]Emarg!$A$7:$F$196,6,FALSE))</f>
        <v/>
      </c>
      <c r="G12" s="24" t="str">
        <f>IF(B12="","",VLOOKUP(B12,[2]Emarg!$A$7:$F$196,4,FALSE))</f>
        <v/>
      </c>
      <c r="H12" s="26"/>
    </row>
    <row r="13" spans="1:8">
      <c r="A13" s="19" t="str">
        <f t="shared" si="0"/>
        <v/>
      </c>
      <c r="B13" s="20"/>
      <c r="C13" s="21" t="str">
        <f>IF(B13="","",VLOOKUP(B13,[2]Emarg!$A$7:$F$196,2,FALSE))</f>
        <v/>
      </c>
      <c r="D13" s="22" t="str">
        <f>IF(B13="","",VLOOKUP(B13,[2]Emarg!$A$7:$F$196,3,FALSE))</f>
        <v/>
      </c>
      <c r="E13" s="23" t="str">
        <f>IF(B13="","",VLOOKUP(B13,[2]Emarg!$A$7:$G$196,7,FALSE))</f>
        <v/>
      </c>
      <c r="F13" s="23" t="str">
        <f>IF(B13="","",VLOOKUP(B13,[2]Emarg!$A$7:$F$196,6,FALSE))</f>
        <v/>
      </c>
      <c r="G13" s="24" t="str">
        <f>IF(B13="","",VLOOKUP(B13,[2]Emarg!$A$7:$F$196,4,FALSE))</f>
        <v/>
      </c>
      <c r="H13" s="26"/>
    </row>
    <row r="14" spans="1:8">
      <c r="A14" s="19" t="str">
        <f t="shared" si="0"/>
        <v/>
      </c>
      <c r="B14" s="20"/>
      <c r="C14" s="21" t="str">
        <f>IF(B14="","",VLOOKUP(B14,[2]Emarg!$A$7:$F$196,2,FALSE))</f>
        <v/>
      </c>
      <c r="D14" s="22" t="str">
        <f>IF(B14="","",VLOOKUP(B14,[2]Emarg!$A$7:$F$196,3,FALSE))</f>
        <v/>
      </c>
      <c r="E14" s="23" t="str">
        <f>IF(B14="","",VLOOKUP(B14,[2]Emarg!$A$7:$G$196,7,FALSE))</f>
        <v/>
      </c>
      <c r="F14" s="23" t="str">
        <f>IF(B14="","",VLOOKUP(B14,[2]Emarg!$A$7:$F$196,6,FALSE))</f>
        <v/>
      </c>
      <c r="G14" s="24" t="str">
        <f>IF(B14="","",VLOOKUP(B14,[2]Emarg!$A$7:$F$196,4,FALSE))</f>
        <v/>
      </c>
      <c r="H14" s="26"/>
    </row>
    <row r="15" spans="1:8">
      <c r="A15" s="19" t="str">
        <f t="shared" si="0"/>
        <v/>
      </c>
      <c r="B15" s="20"/>
      <c r="C15" s="21" t="str">
        <f>IF(B15="","",VLOOKUP(B15,[2]Emarg!$A$7:$F$196,2,FALSE))</f>
        <v/>
      </c>
      <c r="D15" s="22"/>
      <c r="E15" s="23" t="str">
        <f>IF(B15="","",VLOOKUP(B15,[2]Emarg!$A$7:$G$196,7,FALSE))</f>
        <v/>
      </c>
      <c r="F15" s="23" t="str">
        <f>IF(B15="","",VLOOKUP(B15,[2]Emarg!$A$7:$F$196,6,FALSE))</f>
        <v/>
      </c>
      <c r="G15" s="24" t="str">
        <f>IF(B15="","",VLOOKUP(B15,[2]Emarg!$A$7:$F$196,4,FALSE))</f>
        <v/>
      </c>
      <c r="H15" s="26"/>
    </row>
    <row r="16" spans="1:8">
      <c r="A16" s="19"/>
      <c r="B16" s="20"/>
      <c r="C16" s="21"/>
      <c r="D16" s="22"/>
      <c r="E16" s="23"/>
      <c r="F16" s="23"/>
      <c r="G16" s="24"/>
      <c r="H16" s="25"/>
    </row>
    <row r="17" spans="1:8">
      <c r="A17" s="19"/>
      <c r="B17" s="20"/>
      <c r="C17" s="21"/>
      <c r="D17" s="22"/>
      <c r="E17" s="23"/>
      <c r="F17" s="23"/>
      <c r="G17" s="24"/>
      <c r="H17" s="25"/>
    </row>
    <row r="18" spans="1:8">
      <c r="A18" s="19"/>
      <c r="B18" s="20"/>
      <c r="C18" s="21"/>
      <c r="D18" s="22"/>
      <c r="E18" s="23"/>
      <c r="F18" s="23"/>
      <c r="G18" s="24"/>
      <c r="H18" s="25"/>
    </row>
    <row r="19" spans="1:8">
      <c r="A19" s="19"/>
      <c r="B19" s="20"/>
      <c r="C19" s="21"/>
      <c r="D19" s="22"/>
      <c r="E19" s="23"/>
      <c r="F19" s="23"/>
      <c r="G19" s="24"/>
      <c r="H19" s="25"/>
    </row>
    <row r="20" spans="1:8">
      <c r="A20" s="19"/>
      <c r="B20" s="20"/>
      <c r="C20" s="21"/>
      <c r="D20" s="22"/>
      <c r="E20" s="23"/>
      <c r="F20" s="23"/>
      <c r="G20" s="24"/>
      <c r="H20" s="25"/>
    </row>
    <row r="21" spans="1:8">
      <c r="A21" s="19"/>
      <c r="B21" s="20"/>
      <c r="C21" s="21"/>
      <c r="D21" s="22"/>
      <c r="E21" s="23"/>
      <c r="F21" s="23"/>
      <c r="G21" s="24"/>
      <c r="H21" s="25"/>
    </row>
    <row r="22" spans="1:8">
      <c r="A22" s="19"/>
      <c r="B22" s="20"/>
      <c r="C22" s="21"/>
      <c r="D22" s="22"/>
      <c r="E22" s="23"/>
      <c r="F22" s="23"/>
      <c r="G22" s="24"/>
      <c r="H22" s="26"/>
    </row>
    <row r="23" spans="1:8">
      <c r="A23" s="19" t="s">
        <v>16</v>
      </c>
      <c r="B23" s="20"/>
      <c r="C23" s="21" t="s">
        <v>16</v>
      </c>
      <c r="D23" s="22"/>
      <c r="E23" s="23" t="s">
        <v>16</v>
      </c>
      <c r="F23" s="23" t="s">
        <v>16</v>
      </c>
      <c r="G23" s="24" t="s">
        <v>16</v>
      </c>
      <c r="H23" s="26"/>
    </row>
    <row r="24" spans="1:8">
      <c r="A24" s="19" t="s">
        <v>16</v>
      </c>
      <c r="B24" s="20"/>
      <c r="C24" s="21" t="s">
        <v>16</v>
      </c>
      <c r="D24" s="22"/>
      <c r="E24" s="23" t="s">
        <v>16</v>
      </c>
      <c r="F24" s="23" t="s">
        <v>16</v>
      </c>
      <c r="G24" s="24" t="s">
        <v>16</v>
      </c>
      <c r="H24" s="26"/>
    </row>
    <row r="25" spans="1:8">
      <c r="A25" s="19" t="s">
        <v>16</v>
      </c>
      <c r="B25" s="20"/>
      <c r="C25" s="21" t="s">
        <v>16</v>
      </c>
      <c r="D25" s="22"/>
      <c r="E25" s="23" t="s">
        <v>16</v>
      </c>
      <c r="F25" s="23" t="s">
        <v>16</v>
      </c>
      <c r="G25" s="24" t="s">
        <v>16</v>
      </c>
      <c r="H25" s="26"/>
    </row>
    <row r="26" spans="1:8">
      <c r="A26" s="19" t="s">
        <v>16</v>
      </c>
      <c r="B26" s="20"/>
      <c r="C26" s="21" t="s">
        <v>16</v>
      </c>
      <c r="D26" s="22"/>
      <c r="E26" s="23" t="s">
        <v>16</v>
      </c>
      <c r="F26" s="23" t="s">
        <v>16</v>
      </c>
      <c r="G26" s="24" t="s">
        <v>16</v>
      </c>
      <c r="H26" s="26"/>
    </row>
    <row r="27" spans="1:8">
      <c r="A27" s="19" t="s">
        <v>16</v>
      </c>
      <c r="B27" s="20"/>
      <c r="C27" s="21" t="s">
        <v>16</v>
      </c>
      <c r="D27" s="22" t="s">
        <v>16</v>
      </c>
      <c r="E27" s="23" t="s">
        <v>16</v>
      </c>
      <c r="F27" s="23" t="s">
        <v>16</v>
      </c>
      <c r="G27" s="24" t="s">
        <v>16</v>
      </c>
      <c r="H27" s="26"/>
    </row>
    <row r="28" spans="1:8">
      <c r="A28" s="19" t="s">
        <v>16</v>
      </c>
      <c r="B28" s="20"/>
      <c r="C28" s="21" t="s">
        <v>16</v>
      </c>
      <c r="D28" s="22" t="s">
        <v>16</v>
      </c>
      <c r="E28" s="23" t="s">
        <v>16</v>
      </c>
      <c r="F28" s="23" t="s">
        <v>16</v>
      </c>
      <c r="G28" s="24" t="s">
        <v>16</v>
      </c>
      <c r="H28" s="26"/>
    </row>
  </sheetData>
  <mergeCells count="3">
    <mergeCell ref="A2:H4"/>
    <mergeCell ref="E5:F5"/>
    <mergeCell ref="C6:H6"/>
  </mergeCells>
  <conditionalFormatting sqref="C8:H28">
    <cfRule type="expression" dxfId="56" priority="13" stopIfTrue="1">
      <formula>$E8="F"</formula>
    </cfRule>
    <cfRule type="expression" dxfId="55" priority="14" stopIfTrue="1">
      <formula>SUMPRODUCT(($B$8:$B196=$B8)*($B8&lt;&gt;""))&gt;1</formula>
    </cfRule>
  </conditionalFormatting>
  <conditionalFormatting sqref="G7:H28 G5:H5">
    <cfRule type="expression" dxfId="54" priority="12" stopIfTrue="1">
      <formula>COUNTIF($B$5:$B$54,G5)&gt;0</formula>
    </cfRule>
  </conditionalFormatting>
  <conditionalFormatting sqref="B8:B28">
    <cfRule type="duplicateValues" dxfId="53" priority="10" stopIfTrue="1"/>
    <cfRule type="expression" dxfId="52" priority="11" stopIfTrue="1">
      <formula>$E8="F"</formula>
    </cfRule>
  </conditionalFormatting>
  <conditionalFormatting sqref="B8:B28">
    <cfRule type="duplicateValues" dxfId="51" priority="8" stopIfTrue="1"/>
    <cfRule type="expression" dxfId="50" priority="9" stopIfTrue="1">
      <formula>$E8="F"</formula>
    </cfRule>
  </conditionalFormatting>
  <conditionalFormatting sqref="C8:H15">
    <cfRule type="expression" dxfId="49" priority="6" stopIfTrue="1">
      <formula>$E8="F"</formula>
    </cfRule>
    <cfRule type="expression" dxfId="48" priority="7" stopIfTrue="1">
      <formula>SUMPRODUCT(($B$8:$B196=$B8)*($B8&lt;&gt;""))&gt;1</formula>
    </cfRule>
  </conditionalFormatting>
  <conditionalFormatting sqref="G7:H15 G5:H5">
    <cfRule type="expression" dxfId="47" priority="5" stopIfTrue="1">
      <formula>COUNTIF($B$5:$B$54,G5)&gt;0</formula>
    </cfRule>
  </conditionalFormatting>
  <conditionalFormatting sqref="B8:B15">
    <cfRule type="duplicateValues" dxfId="46" priority="3" stopIfTrue="1"/>
    <cfRule type="expression" dxfId="45" priority="4" stopIfTrue="1">
      <formula>$E8="F"</formula>
    </cfRule>
  </conditionalFormatting>
  <conditionalFormatting sqref="B8:B15">
    <cfRule type="duplicateValues" dxfId="44" priority="1" stopIfTrue="1"/>
    <cfRule type="expression" dxfId="43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workbookViewId="0"/>
  </sheetViews>
  <sheetFormatPr baseColWidth="10" defaultRowHeight="15"/>
  <cols>
    <col min="3" max="3" width="19" bestFit="1" customWidth="1"/>
    <col min="4" max="4" width="28.5703125" bestFit="1" customWidth="1"/>
  </cols>
  <sheetData>
    <row r="1" spans="1:8" ht="21">
      <c r="A1" s="1" t="s">
        <v>73</v>
      </c>
      <c r="B1" s="2"/>
      <c r="C1" s="2"/>
      <c r="D1" s="3">
        <v>42036</v>
      </c>
      <c r="E1" s="3"/>
      <c r="F1" s="3"/>
      <c r="G1" s="3"/>
      <c r="H1" s="3"/>
    </row>
    <row r="2" spans="1:8" ht="15" customHeight="1">
      <c r="A2" s="29" t="s">
        <v>0</v>
      </c>
      <c r="B2" s="29"/>
      <c r="C2" s="29"/>
      <c r="D2" s="29"/>
      <c r="E2" s="29"/>
      <c r="F2" s="29"/>
      <c r="G2" s="29"/>
      <c r="H2" s="29"/>
    </row>
    <row r="3" spans="1:8" ht="15" customHeight="1">
      <c r="A3" s="29"/>
      <c r="B3" s="29"/>
      <c r="C3" s="29"/>
      <c r="D3" s="29"/>
      <c r="E3" s="29"/>
      <c r="F3" s="29"/>
      <c r="G3" s="29"/>
      <c r="H3" s="29"/>
    </row>
    <row r="4" spans="1:8" ht="15" customHeight="1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81</v>
      </c>
      <c r="D5" s="5" t="s">
        <v>80</v>
      </c>
      <c r="E5" s="30" t="s">
        <v>1</v>
      </c>
      <c r="F5" s="30"/>
      <c r="G5" s="6">
        <v>0</v>
      </c>
      <c r="H5" s="4"/>
    </row>
    <row r="6" spans="1:8" ht="21" thickTop="1" thickBot="1">
      <c r="A6" s="7" t="s">
        <v>2</v>
      </c>
      <c r="B6" s="8"/>
      <c r="C6" s="31" t="s">
        <v>38</v>
      </c>
      <c r="D6" s="32"/>
      <c r="E6" s="32"/>
      <c r="F6" s="32"/>
      <c r="G6" s="32"/>
      <c r="H6" s="32"/>
    </row>
    <row r="7" spans="1:8" ht="16.5" thickTop="1" thickBot="1">
      <c r="A7" s="9" t="s">
        <v>3</v>
      </c>
      <c r="B7" s="10"/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ht="15.75" thickTop="1">
      <c r="A8" s="12">
        <v>1</v>
      </c>
      <c r="B8" s="13">
        <v>3</v>
      </c>
      <c r="C8" s="14" t="s">
        <v>43</v>
      </c>
      <c r="D8" s="15" t="s">
        <v>44</v>
      </c>
      <c r="E8" s="16" t="s">
        <v>11</v>
      </c>
      <c r="F8" s="16" t="s">
        <v>39</v>
      </c>
      <c r="G8" s="17" t="s">
        <v>45</v>
      </c>
      <c r="H8" s="18">
        <v>2.207175925925926E-2</v>
      </c>
    </row>
    <row r="9" spans="1:8">
      <c r="A9" s="19">
        <v>2</v>
      </c>
      <c r="B9" s="20">
        <v>6</v>
      </c>
      <c r="C9" s="21" t="s">
        <v>99</v>
      </c>
      <c r="D9" s="22" t="s">
        <v>40</v>
      </c>
      <c r="E9" s="23" t="s">
        <v>11</v>
      </c>
      <c r="F9" s="23" t="s">
        <v>39</v>
      </c>
      <c r="G9" s="24" t="s">
        <v>100</v>
      </c>
      <c r="H9" s="25">
        <v>2.2893518518518521E-2</v>
      </c>
    </row>
    <row r="10" spans="1:8">
      <c r="A10" s="19">
        <v>3</v>
      </c>
      <c r="B10" s="20">
        <v>4</v>
      </c>
      <c r="C10" s="21" t="s">
        <v>101</v>
      </c>
      <c r="D10" s="22" t="s">
        <v>44</v>
      </c>
      <c r="E10" s="23" t="s">
        <v>11</v>
      </c>
      <c r="F10" s="23" t="s">
        <v>39</v>
      </c>
      <c r="G10" s="24" t="s">
        <v>102</v>
      </c>
      <c r="H10" s="26">
        <v>2.3090277777777779E-2</v>
      </c>
    </row>
    <row r="11" spans="1:8">
      <c r="A11" s="19">
        <v>4</v>
      </c>
      <c r="B11" s="20">
        <v>1</v>
      </c>
      <c r="C11" s="21" t="s">
        <v>41</v>
      </c>
      <c r="D11" s="22" t="s">
        <v>14</v>
      </c>
      <c r="E11" s="23" t="s">
        <v>11</v>
      </c>
      <c r="F11" s="23" t="s">
        <v>39</v>
      </c>
      <c r="G11" s="24" t="s">
        <v>42</v>
      </c>
      <c r="H11" s="26">
        <v>2.4131944444444445E-2</v>
      </c>
    </row>
    <row r="12" spans="1:8">
      <c r="A12" s="19">
        <v>5</v>
      </c>
      <c r="B12" s="20">
        <v>8</v>
      </c>
      <c r="C12" s="21" t="s">
        <v>103</v>
      </c>
      <c r="D12" s="22" t="s">
        <v>104</v>
      </c>
      <c r="E12" s="23" t="s">
        <v>11</v>
      </c>
      <c r="F12" s="23" t="s">
        <v>39</v>
      </c>
      <c r="G12" s="24" t="s">
        <v>105</v>
      </c>
      <c r="H12" s="26">
        <v>2.9768518518518517E-2</v>
      </c>
    </row>
    <row r="13" spans="1:8">
      <c r="A13" s="19" t="str">
        <f t="shared" ref="A13:A15" si="0">IF(B13="","",A12+1)</f>
        <v/>
      </c>
      <c r="B13" s="20"/>
      <c r="C13" s="21" t="str">
        <f>IF(B13="","",VLOOKUP(B13,[3]Emarg!$A$7:$F$196,2,FALSE))</f>
        <v/>
      </c>
      <c r="D13" s="22" t="str">
        <f>IF(B13="","",VLOOKUP(B13,[3]Emarg!$A$7:$F$196,3,FALSE))</f>
        <v/>
      </c>
      <c r="E13" s="23" t="str">
        <f>IF(B13="","",VLOOKUP(B13,[3]Emarg!$A$7:$G$196,7,FALSE))</f>
        <v/>
      </c>
      <c r="F13" s="23" t="str">
        <f>IF(B13="","",VLOOKUP(B13,[3]Emarg!$A$7:$F$196,6,FALSE))</f>
        <v/>
      </c>
      <c r="G13" s="24" t="str">
        <f>IF(B13="","",VLOOKUP(B13,[3]Emarg!$A$7:$F$196,4,FALSE))</f>
        <v/>
      </c>
      <c r="H13" s="26"/>
    </row>
    <row r="14" spans="1:8">
      <c r="A14" s="19" t="str">
        <f t="shared" si="0"/>
        <v/>
      </c>
      <c r="B14" s="20"/>
      <c r="C14" s="21" t="str">
        <f>IF(B14="","",VLOOKUP(B14,[3]Emarg!$A$7:$F$196,2,FALSE))</f>
        <v/>
      </c>
      <c r="D14" s="22" t="str">
        <f>IF(B14="","",VLOOKUP(B14,[3]Emarg!$A$7:$F$196,3,FALSE))</f>
        <v/>
      </c>
      <c r="E14" s="23" t="str">
        <f>IF(B14="","",VLOOKUP(B14,[3]Emarg!$A$7:$G$196,7,FALSE))</f>
        <v/>
      </c>
      <c r="F14" s="23" t="str">
        <f>IF(B14="","",VLOOKUP(B14,[3]Emarg!$A$7:$F$196,6,FALSE))</f>
        <v/>
      </c>
      <c r="G14" s="24" t="str">
        <f>IF(B14="","",VLOOKUP(B14,[3]Emarg!$A$7:$F$196,4,FALSE))</f>
        <v/>
      </c>
      <c r="H14" s="26"/>
    </row>
    <row r="15" spans="1:8">
      <c r="A15" s="19" t="str">
        <f t="shared" si="0"/>
        <v/>
      </c>
      <c r="B15" s="20"/>
      <c r="C15" s="21" t="str">
        <f>IF(B15="","",VLOOKUP(B15,[3]Emarg!$A$7:$F$196,2,FALSE))</f>
        <v/>
      </c>
      <c r="D15" s="22" t="str">
        <f>IF(B15="","",VLOOKUP(B15,[3]Emarg!$A$7:$F$196,3,FALSE))</f>
        <v/>
      </c>
      <c r="E15" s="23" t="str">
        <f>IF(B15="","",VLOOKUP(B15,[3]Emarg!$A$7:$G$196,7,FALSE))</f>
        <v/>
      </c>
      <c r="F15" s="23" t="str">
        <f>IF(B15="","",VLOOKUP(B15,[3]Emarg!$A$7:$F$196,6,FALSE))</f>
        <v/>
      </c>
      <c r="G15" s="24" t="str">
        <f>IF(B15="","",VLOOKUP(B15,[3]Emarg!$A$7:$F$196,4,FALSE))</f>
        <v/>
      </c>
      <c r="H15" s="26"/>
    </row>
    <row r="16" spans="1:8">
      <c r="A16" s="19"/>
      <c r="B16" s="20"/>
      <c r="C16" s="21"/>
      <c r="D16" s="22"/>
      <c r="E16" s="23"/>
      <c r="F16" s="23"/>
      <c r="G16" s="24"/>
      <c r="H16" s="26"/>
    </row>
    <row r="17" spans="1:8">
      <c r="A17" s="19"/>
      <c r="B17" s="20"/>
      <c r="C17" s="21"/>
      <c r="D17" s="22"/>
      <c r="E17" s="23"/>
      <c r="F17" s="23"/>
      <c r="G17" s="24"/>
      <c r="H17" s="26"/>
    </row>
    <row r="18" spans="1:8">
      <c r="A18" s="19"/>
      <c r="B18" s="20"/>
      <c r="C18" s="21"/>
      <c r="D18" s="22"/>
      <c r="E18" s="23"/>
      <c r="F18" s="23"/>
      <c r="G18" s="24"/>
      <c r="H18" s="26"/>
    </row>
    <row r="19" spans="1:8">
      <c r="A19" s="19"/>
      <c r="B19" s="20"/>
      <c r="C19" s="21"/>
      <c r="D19" s="22"/>
      <c r="E19" s="23"/>
      <c r="F19" s="23"/>
      <c r="G19" s="24"/>
      <c r="H19" s="26"/>
    </row>
    <row r="20" spans="1:8">
      <c r="A20" s="19"/>
      <c r="B20" s="20"/>
      <c r="C20" s="21"/>
      <c r="D20" s="22"/>
      <c r="E20" s="23"/>
      <c r="F20" s="23"/>
      <c r="G20" s="24"/>
      <c r="H20" s="26"/>
    </row>
    <row r="21" spans="1:8">
      <c r="A21" s="19"/>
      <c r="B21" s="20"/>
      <c r="C21" s="21"/>
      <c r="D21" s="22"/>
      <c r="E21" s="23"/>
      <c r="F21" s="23"/>
      <c r="G21" s="24"/>
      <c r="H21" s="26"/>
    </row>
    <row r="22" spans="1:8">
      <c r="A22" s="19"/>
      <c r="B22" s="20"/>
      <c r="C22" s="21"/>
      <c r="D22" s="22"/>
      <c r="E22" s="23"/>
      <c r="F22" s="23"/>
      <c r="G22" s="24"/>
      <c r="H22" s="26"/>
    </row>
    <row r="23" spans="1:8">
      <c r="A23" s="19"/>
      <c r="B23" s="20"/>
      <c r="C23" s="21"/>
      <c r="D23" s="22"/>
      <c r="E23" s="23"/>
      <c r="F23" s="23"/>
      <c r="G23" s="24"/>
      <c r="H23" s="26"/>
    </row>
    <row r="24" spans="1:8">
      <c r="A24" s="19"/>
      <c r="B24" s="20"/>
      <c r="C24" s="21"/>
      <c r="D24" s="22"/>
      <c r="E24" s="23"/>
      <c r="F24" s="23"/>
      <c r="G24" s="24"/>
      <c r="H24" s="26"/>
    </row>
    <row r="25" spans="1:8">
      <c r="A25" s="19"/>
      <c r="B25" s="20"/>
      <c r="C25" s="21"/>
      <c r="D25" s="22"/>
      <c r="E25" s="23"/>
      <c r="F25" s="23"/>
      <c r="G25" s="24"/>
      <c r="H25" s="26"/>
    </row>
    <row r="26" spans="1:8">
      <c r="A26" s="19"/>
      <c r="B26" s="20"/>
      <c r="C26" s="21"/>
      <c r="D26" s="22"/>
      <c r="E26" s="23"/>
      <c r="F26" s="23"/>
      <c r="G26" s="24"/>
      <c r="H26" s="26"/>
    </row>
    <row r="27" spans="1:8">
      <c r="A27" s="19"/>
      <c r="B27" s="20"/>
      <c r="C27" s="21"/>
      <c r="D27" s="22"/>
      <c r="E27" s="27"/>
      <c r="F27" s="27"/>
      <c r="G27" s="28"/>
      <c r="H27" s="26"/>
    </row>
    <row r="28" spans="1:8">
      <c r="A28" s="19"/>
      <c r="B28" s="20"/>
      <c r="C28" s="21"/>
      <c r="D28" s="22"/>
      <c r="E28" s="23"/>
      <c r="F28" s="23"/>
      <c r="G28" s="24"/>
      <c r="H28" s="26"/>
    </row>
    <row r="29" spans="1:8">
      <c r="A29" s="19"/>
      <c r="B29" s="20"/>
      <c r="C29" s="21"/>
      <c r="D29" s="22"/>
      <c r="E29" s="23"/>
      <c r="F29" s="23"/>
      <c r="G29" s="24"/>
      <c r="H29" s="25"/>
    </row>
    <row r="30" spans="1:8">
      <c r="A30" s="19"/>
      <c r="B30" s="20"/>
      <c r="C30" s="21"/>
      <c r="D30" s="22"/>
      <c r="E30" s="23"/>
      <c r="F30" s="23"/>
      <c r="G30" s="24"/>
      <c r="H30" s="26"/>
    </row>
    <row r="31" spans="1:8">
      <c r="A31" s="19"/>
      <c r="B31" s="20"/>
      <c r="C31" s="21"/>
      <c r="D31" s="22"/>
      <c r="E31" s="23"/>
      <c r="F31" s="23"/>
      <c r="G31" s="24"/>
      <c r="H31" s="26"/>
    </row>
    <row r="32" spans="1:8">
      <c r="A32" s="19" t="s">
        <v>16</v>
      </c>
      <c r="B32" s="20"/>
      <c r="C32" s="21" t="s">
        <v>16</v>
      </c>
      <c r="D32" s="22" t="s">
        <v>16</v>
      </c>
      <c r="E32" s="23" t="s">
        <v>16</v>
      </c>
      <c r="F32" s="23" t="s">
        <v>16</v>
      </c>
      <c r="G32" s="24" t="s">
        <v>16</v>
      </c>
      <c r="H32" s="26"/>
    </row>
    <row r="33" spans="1:8">
      <c r="A33" s="19" t="s">
        <v>16</v>
      </c>
      <c r="B33" s="20"/>
      <c r="C33" s="21" t="s">
        <v>16</v>
      </c>
      <c r="D33" s="22" t="s">
        <v>16</v>
      </c>
      <c r="E33" s="23" t="s">
        <v>16</v>
      </c>
      <c r="F33" s="23" t="s">
        <v>16</v>
      </c>
      <c r="G33" s="24" t="s">
        <v>16</v>
      </c>
      <c r="H33" s="26"/>
    </row>
  </sheetData>
  <mergeCells count="3">
    <mergeCell ref="A2:H4"/>
    <mergeCell ref="E5:F5"/>
    <mergeCell ref="C6:H6"/>
  </mergeCells>
  <conditionalFormatting sqref="C8:H33">
    <cfRule type="expression" dxfId="42" priority="14" stopIfTrue="1">
      <formula>$E8="F"</formula>
    </cfRule>
    <cfRule type="expression" dxfId="41" priority="15" stopIfTrue="1">
      <formula>SUMPRODUCT(($B$8:$B196=$B8)*($B8&lt;&gt;""))&gt;1</formula>
    </cfRule>
  </conditionalFormatting>
  <conditionalFormatting sqref="G7:H33 G5:H5">
    <cfRule type="expression" dxfId="40" priority="13" stopIfTrue="1">
      <formula>COUNTIF($B$5:$B$54,G5)&gt;0</formula>
    </cfRule>
  </conditionalFormatting>
  <conditionalFormatting sqref="B8:B33">
    <cfRule type="duplicateValues" dxfId="39" priority="11" stopIfTrue="1"/>
    <cfRule type="expression" dxfId="38" priority="12" stopIfTrue="1">
      <formula>$E8="F"</formula>
    </cfRule>
  </conditionalFormatting>
  <conditionalFormatting sqref="B8:B33">
    <cfRule type="duplicateValues" dxfId="37" priority="9" stopIfTrue="1"/>
    <cfRule type="expression" dxfId="36" priority="10" stopIfTrue="1">
      <formula>$E8="F"</formula>
    </cfRule>
  </conditionalFormatting>
  <conditionalFormatting sqref="G27">
    <cfRule type="expression" dxfId="35" priority="8" stopIfTrue="1">
      <formula>ISERROR((SEARCH($F27,$C$4,1)))</formula>
    </cfRule>
  </conditionalFormatting>
  <conditionalFormatting sqref="C8:H15">
    <cfRule type="expression" dxfId="34" priority="6" stopIfTrue="1">
      <formula>$E8="F"</formula>
    </cfRule>
    <cfRule type="expression" dxfId="33" priority="7" stopIfTrue="1">
      <formula>SUMPRODUCT(($B$8:$B196=$B8)*($B8&lt;&gt;""))&gt;1</formula>
    </cfRule>
  </conditionalFormatting>
  <conditionalFormatting sqref="G7:H15 G5:H5">
    <cfRule type="expression" dxfId="32" priority="5" stopIfTrue="1">
      <formula>COUNTIF($B$5:$B$54,G5)&gt;0</formula>
    </cfRule>
  </conditionalFormatting>
  <conditionalFormatting sqref="B8:B15">
    <cfRule type="duplicateValues" dxfId="31" priority="3" stopIfTrue="1"/>
    <cfRule type="expression" dxfId="30" priority="4" stopIfTrue="1">
      <formula>$E8="F"</formula>
    </cfRule>
  </conditionalFormatting>
  <conditionalFormatting sqref="B8:B15">
    <cfRule type="duplicateValues" dxfId="29" priority="1" stopIfTrue="1"/>
    <cfRule type="expression" dxfId="28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2"/>
  <sheetViews>
    <sheetView workbookViewId="0"/>
  </sheetViews>
  <sheetFormatPr baseColWidth="10" defaultRowHeight="15"/>
  <cols>
    <col min="3" max="3" width="23.42578125" bestFit="1" customWidth="1"/>
    <col min="4" max="4" width="30.42578125" bestFit="1" customWidth="1"/>
  </cols>
  <sheetData>
    <row r="1" spans="1:8" ht="21">
      <c r="A1" s="1" t="s">
        <v>73</v>
      </c>
      <c r="B1" s="2"/>
      <c r="C1" s="2"/>
      <c r="D1" s="3">
        <v>42036</v>
      </c>
      <c r="E1" s="3"/>
      <c r="F1" s="3"/>
      <c r="G1" s="3"/>
      <c r="H1" s="3"/>
    </row>
    <row r="2" spans="1:8" ht="15" customHeight="1">
      <c r="A2" s="29" t="s">
        <v>0</v>
      </c>
      <c r="B2" s="29"/>
      <c r="C2" s="29"/>
      <c r="D2" s="29"/>
      <c r="E2" s="29"/>
      <c r="F2" s="29"/>
      <c r="G2" s="29"/>
      <c r="H2" s="29"/>
    </row>
    <row r="3" spans="1:8" ht="15" customHeight="1">
      <c r="A3" s="29"/>
      <c r="B3" s="29"/>
      <c r="C3" s="29"/>
      <c r="D3" s="29"/>
      <c r="E3" s="29"/>
      <c r="F3" s="29"/>
      <c r="G3" s="29"/>
      <c r="H3" s="29"/>
    </row>
    <row r="4" spans="1:8" ht="15" customHeight="1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106</v>
      </c>
      <c r="D5" s="5" t="s">
        <v>80</v>
      </c>
      <c r="E5" s="30" t="s">
        <v>1</v>
      </c>
      <c r="F5" s="30"/>
      <c r="G5" s="6">
        <v>0</v>
      </c>
      <c r="H5" s="4"/>
    </row>
    <row r="6" spans="1:8" ht="21" thickTop="1" thickBot="1">
      <c r="A6" s="7" t="s">
        <v>2</v>
      </c>
      <c r="B6" s="8"/>
      <c r="C6" s="31" t="s">
        <v>48</v>
      </c>
      <c r="D6" s="32"/>
      <c r="E6" s="32"/>
      <c r="F6" s="32"/>
      <c r="G6" s="32"/>
      <c r="H6" s="32"/>
    </row>
    <row r="7" spans="1:8" ht="16.5" thickTop="1" thickBot="1">
      <c r="A7" s="9" t="s">
        <v>3</v>
      </c>
      <c r="B7" s="10"/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ht="15.75" thickTop="1">
      <c r="A8" s="12">
        <v>1</v>
      </c>
      <c r="B8" s="13">
        <v>83</v>
      </c>
      <c r="C8" s="14" t="s">
        <v>107</v>
      </c>
      <c r="D8" s="15" t="s">
        <v>108</v>
      </c>
      <c r="E8" s="16" t="s">
        <v>11</v>
      </c>
      <c r="F8" s="16" t="s">
        <v>46</v>
      </c>
      <c r="G8" s="17" t="s">
        <v>109</v>
      </c>
      <c r="H8" s="18">
        <v>2.7777777777777776E-2</v>
      </c>
    </row>
    <row r="9" spans="1:8">
      <c r="A9" s="19">
        <v>2</v>
      </c>
      <c r="B9" s="20">
        <v>81</v>
      </c>
      <c r="C9" s="21" t="s">
        <v>49</v>
      </c>
      <c r="D9" s="22" t="s">
        <v>110</v>
      </c>
      <c r="E9" s="23" t="s">
        <v>11</v>
      </c>
      <c r="F9" s="23" t="s">
        <v>46</v>
      </c>
      <c r="G9" s="24" t="s">
        <v>111</v>
      </c>
      <c r="H9" s="25">
        <v>3.019675925925926E-2</v>
      </c>
    </row>
    <row r="10" spans="1:8">
      <c r="A10" s="19">
        <v>3</v>
      </c>
      <c r="B10" s="20">
        <v>82</v>
      </c>
      <c r="C10" s="21" t="s">
        <v>112</v>
      </c>
      <c r="D10" s="22" t="s">
        <v>108</v>
      </c>
      <c r="E10" s="23" t="s">
        <v>11</v>
      </c>
      <c r="F10" s="23" t="s">
        <v>46</v>
      </c>
      <c r="G10" s="24" t="s">
        <v>113</v>
      </c>
      <c r="H10" s="25" t="s">
        <v>33</v>
      </c>
    </row>
    <row r="11" spans="1:8">
      <c r="A11" s="19" t="s">
        <v>16</v>
      </c>
      <c r="B11" s="20"/>
      <c r="C11" s="21" t="s">
        <v>16</v>
      </c>
      <c r="D11" s="22" t="s">
        <v>16</v>
      </c>
      <c r="E11" s="23" t="s">
        <v>16</v>
      </c>
      <c r="F11" s="23" t="s">
        <v>16</v>
      </c>
      <c r="G11" s="24" t="s">
        <v>16</v>
      </c>
      <c r="H11" s="26"/>
    </row>
    <row r="12" spans="1:8">
      <c r="A12" s="19" t="s">
        <v>16</v>
      </c>
      <c r="B12" s="20"/>
      <c r="C12" s="21" t="s">
        <v>16</v>
      </c>
      <c r="D12" s="22" t="s">
        <v>16</v>
      </c>
      <c r="E12" s="23" t="s">
        <v>16</v>
      </c>
      <c r="F12" s="23" t="s">
        <v>16</v>
      </c>
      <c r="G12" s="24" t="s">
        <v>16</v>
      </c>
      <c r="H12" s="26"/>
    </row>
    <row r="13" spans="1:8">
      <c r="A13" s="19" t="s">
        <v>16</v>
      </c>
      <c r="B13" s="20"/>
      <c r="C13" s="21" t="s">
        <v>16</v>
      </c>
      <c r="D13" s="22" t="s">
        <v>16</v>
      </c>
      <c r="E13" s="23" t="s">
        <v>16</v>
      </c>
      <c r="F13" s="23" t="s">
        <v>16</v>
      </c>
      <c r="G13" s="24" t="s">
        <v>16</v>
      </c>
      <c r="H13" s="26"/>
    </row>
    <row r="14" spans="1:8">
      <c r="A14" s="19" t="s">
        <v>16</v>
      </c>
      <c r="B14" s="20"/>
      <c r="C14" s="21" t="s">
        <v>16</v>
      </c>
      <c r="D14" s="22" t="s">
        <v>16</v>
      </c>
      <c r="E14" s="23" t="s">
        <v>16</v>
      </c>
      <c r="F14" s="23" t="s">
        <v>16</v>
      </c>
      <c r="G14" s="24" t="s">
        <v>16</v>
      </c>
      <c r="H14" s="26"/>
    </row>
    <row r="15" spans="1:8">
      <c r="A15" s="19"/>
      <c r="B15" s="20"/>
      <c r="C15" s="21"/>
      <c r="D15" s="22"/>
      <c r="E15" s="23"/>
      <c r="F15" s="23"/>
      <c r="G15" s="24"/>
      <c r="H15" s="25"/>
    </row>
    <row r="16" spans="1:8">
      <c r="A16" s="19"/>
      <c r="B16" s="20"/>
      <c r="C16" s="21"/>
      <c r="D16" s="22"/>
      <c r="E16" s="23"/>
      <c r="F16" s="23"/>
      <c r="G16" s="24"/>
      <c r="H16" s="25"/>
    </row>
    <row r="17" spans="1:8">
      <c r="A17" s="19"/>
      <c r="B17" s="20"/>
      <c r="C17" s="21"/>
      <c r="D17" s="22"/>
      <c r="E17" s="23"/>
      <c r="F17" s="23"/>
      <c r="G17" s="24"/>
      <c r="H17" s="25"/>
    </row>
    <row r="18" spans="1:8">
      <c r="A18" s="19"/>
      <c r="B18" s="20"/>
      <c r="C18" s="21"/>
      <c r="D18" s="22"/>
      <c r="E18" s="23"/>
      <c r="F18" s="23"/>
      <c r="G18" s="24"/>
      <c r="H18" s="25"/>
    </row>
    <row r="19" spans="1:8">
      <c r="A19" s="19" t="s">
        <v>16</v>
      </c>
      <c r="B19" s="20"/>
      <c r="C19" s="21" t="s">
        <v>16</v>
      </c>
      <c r="D19" s="22" t="s">
        <v>16</v>
      </c>
      <c r="E19" s="23" t="s">
        <v>16</v>
      </c>
      <c r="F19" s="23" t="s">
        <v>16</v>
      </c>
      <c r="G19" s="24" t="s">
        <v>16</v>
      </c>
      <c r="H19" s="26"/>
    </row>
    <row r="20" spans="1:8">
      <c r="A20" s="19" t="s">
        <v>16</v>
      </c>
      <c r="B20" s="20"/>
      <c r="C20" s="21" t="s">
        <v>16</v>
      </c>
      <c r="D20" s="22" t="s">
        <v>16</v>
      </c>
      <c r="E20" s="23" t="s">
        <v>16</v>
      </c>
      <c r="F20" s="23" t="s">
        <v>16</v>
      </c>
      <c r="G20" s="24" t="s">
        <v>16</v>
      </c>
      <c r="H20" s="26"/>
    </row>
    <row r="21" spans="1:8">
      <c r="A21" s="19" t="s">
        <v>16</v>
      </c>
      <c r="B21" s="20"/>
      <c r="C21" s="21" t="s">
        <v>16</v>
      </c>
      <c r="D21" s="22" t="s">
        <v>16</v>
      </c>
      <c r="E21" s="23" t="s">
        <v>16</v>
      </c>
      <c r="F21" s="23" t="s">
        <v>16</v>
      </c>
      <c r="G21" s="24" t="s">
        <v>16</v>
      </c>
      <c r="H21" s="26"/>
    </row>
    <row r="22" spans="1:8">
      <c r="A22" s="19" t="s">
        <v>16</v>
      </c>
      <c r="B22" s="20"/>
      <c r="C22" s="21" t="s">
        <v>16</v>
      </c>
      <c r="D22" s="22" t="s">
        <v>16</v>
      </c>
      <c r="E22" s="23" t="s">
        <v>16</v>
      </c>
      <c r="F22" s="23" t="s">
        <v>16</v>
      </c>
      <c r="G22" s="24" t="s">
        <v>16</v>
      </c>
      <c r="H22" s="26"/>
    </row>
  </sheetData>
  <mergeCells count="3">
    <mergeCell ref="A2:H4"/>
    <mergeCell ref="E5:F5"/>
    <mergeCell ref="C6:H6"/>
  </mergeCells>
  <conditionalFormatting sqref="C8:H22">
    <cfRule type="expression" dxfId="27" priority="13" stopIfTrue="1">
      <formula>$E8="F"</formula>
    </cfRule>
    <cfRule type="expression" dxfId="26" priority="14" stopIfTrue="1">
      <formula>SUMPRODUCT(($B$8:$B196=$B8)*($B8&lt;&gt;""))&gt;1</formula>
    </cfRule>
  </conditionalFormatting>
  <conditionalFormatting sqref="G7:H22 G5:H5">
    <cfRule type="expression" dxfId="25" priority="12" stopIfTrue="1">
      <formula>COUNTIF($B$5:$B$54,G5)&gt;0</formula>
    </cfRule>
  </conditionalFormatting>
  <conditionalFormatting sqref="B8:B22">
    <cfRule type="duplicateValues" dxfId="24" priority="10" stopIfTrue="1"/>
    <cfRule type="expression" dxfId="23" priority="11" stopIfTrue="1">
      <formula>$E8="F"</formula>
    </cfRule>
  </conditionalFormatting>
  <conditionalFormatting sqref="B8:B22">
    <cfRule type="duplicateValues" dxfId="22" priority="8" stopIfTrue="1"/>
    <cfRule type="expression" dxfId="21" priority="9" stopIfTrue="1">
      <formula>$E8="F"</formula>
    </cfRule>
  </conditionalFormatting>
  <conditionalFormatting sqref="C8:H14">
    <cfRule type="expression" dxfId="20" priority="6" stopIfTrue="1">
      <formula>$E8="F"</formula>
    </cfRule>
    <cfRule type="expression" dxfId="19" priority="7" stopIfTrue="1">
      <formula>SUMPRODUCT(($B$8:$B196=$B8)*($B8&lt;&gt;""))&gt;1</formula>
    </cfRule>
  </conditionalFormatting>
  <conditionalFormatting sqref="G7:H14 G5:H5">
    <cfRule type="expression" dxfId="18" priority="5" stopIfTrue="1">
      <formula>COUNTIF($B$5:$B$54,G5)&gt;0</formula>
    </cfRule>
  </conditionalFormatting>
  <conditionalFormatting sqref="B8:B14">
    <cfRule type="duplicateValues" dxfId="17" priority="3" stopIfTrue="1"/>
    <cfRule type="expression" dxfId="16" priority="4" stopIfTrue="1">
      <formula>$E8="F"</formula>
    </cfRule>
  </conditionalFormatting>
  <conditionalFormatting sqref="B8:B14">
    <cfRule type="duplicateValues" dxfId="15" priority="1" stopIfTrue="1"/>
    <cfRule type="expression" dxfId="14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1"/>
  <sheetViews>
    <sheetView tabSelected="1" workbookViewId="0"/>
  </sheetViews>
  <sheetFormatPr baseColWidth="10" defaultRowHeight="15"/>
  <cols>
    <col min="3" max="3" width="22.42578125" bestFit="1" customWidth="1"/>
    <col min="4" max="4" width="40.5703125" bestFit="1" customWidth="1"/>
  </cols>
  <sheetData>
    <row r="1" spans="1:8" ht="21">
      <c r="A1" s="1" t="s">
        <v>73</v>
      </c>
      <c r="B1" s="2"/>
      <c r="C1" s="2"/>
      <c r="D1" s="3">
        <v>42036</v>
      </c>
      <c r="E1" s="3"/>
      <c r="F1" s="3"/>
      <c r="G1" s="3"/>
      <c r="H1" s="3"/>
    </row>
    <row r="2" spans="1:8" ht="15" customHeight="1">
      <c r="A2" s="29" t="s">
        <v>0</v>
      </c>
      <c r="B2" s="29"/>
      <c r="C2" s="29"/>
      <c r="D2" s="29"/>
      <c r="E2" s="29"/>
      <c r="F2" s="29"/>
      <c r="G2" s="29"/>
      <c r="H2" s="29"/>
    </row>
    <row r="3" spans="1:8" ht="15" customHeight="1">
      <c r="A3" s="29"/>
      <c r="B3" s="29"/>
      <c r="C3" s="29"/>
      <c r="D3" s="29"/>
      <c r="E3" s="29"/>
      <c r="F3" s="29"/>
      <c r="G3" s="29"/>
      <c r="H3" s="29"/>
    </row>
    <row r="4" spans="1:8" ht="15" customHeight="1">
      <c r="A4" s="29"/>
      <c r="B4" s="29"/>
      <c r="C4" s="29"/>
      <c r="D4" s="29"/>
      <c r="E4" s="29"/>
      <c r="F4" s="29"/>
      <c r="G4" s="29"/>
      <c r="H4" s="29"/>
    </row>
    <row r="5" spans="1:8" ht="32.25" thickBot="1">
      <c r="A5" s="4"/>
      <c r="B5" s="4"/>
      <c r="C5" s="5" t="s">
        <v>114</v>
      </c>
      <c r="D5" s="5" t="s">
        <v>142</v>
      </c>
      <c r="E5" s="30" t="s">
        <v>1</v>
      </c>
      <c r="F5" s="30"/>
      <c r="G5" s="6">
        <v>0</v>
      </c>
      <c r="H5" s="4"/>
    </row>
    <row r="6" spans="1:8" ht="21" thickTop="1" thickBot="1">
      <c r="A6" s="7" t="s">
        <v>2</v>
      </c>
      <c r="B6" s="8"/>
      <c r="C6" s="31" t="s">
        <v>115</v>
      </c>
      <c r="D6" s="32"/>
      <c r="E6" s="32"/>
      <c r="F6" s="32"/>
      <c r="G6" s="32"/>
      <c r="H6" s="32"/>
    </row>
    <row r="7" spans="1:8" ht="16.5" thickTop="1" thickBot="1">
      <c r="A7" s="9" t="s">
        <v>3</v>
      </c>
      <c r="B7" s="10"/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</row>
    <row r="8" spans="1:8" ht="15.75" thickTop="1">
      <c r="A8" s="12">
        <v>1</v>
      </c>
      <c r="B8" s="13">
        <v>3</v>
      </c>
      <c r="C8" s="14" t="s">
        <v>116</v>
      </c>
      <c r="D8" s="15" t="s">
        <v>32</v>
      </c>
      <c r="E8" s="16" t="s">
        <v>11</v>
      </c>
      <c r="F8" s="16" t="s">
        <v>50</v>
      </c>
      <c r="G8" s="17" t="s">
        <v>117</v>
      </c>
      <c r="H8" s="18">
        <v>3.8344907407407411E-2</v>
      </c>
    </row>
    <row r="9" spans="1:8">
      <c r="A9" s="19">
        <v>2</v>
      </c>
      <c r="B9" s="20">
        <v>2</v>
      </c>
      <c r="C9" s="21" t="s">
        <v>55</v>
      </c>
      <c r="D9" s="22" t="s">
        <v>56</v>
      </c>
      <c r="E9" s="23" t="s">
        <v>11</v>
      </c>
      <c r="F9" s="23" t="s">
        <v>50</v>
      </c>
      <c r="G9" s="24" t="s">
        <v>57</v>
      </c>
      <c r="H9" s="25">
        <v>3.8692129629629632E-2</v>
      </c>
    </row>
    <row r="10" spans="1:8">
      <c r="A10" s="19">
        <v>3</v>
      </c>
      <c r="B10" s="20">
        <v>4</v>
      </c>
      <c r="C10" s="21" t="s">
        <v>118</v>
      </c>
      <c r="D10" s="22" t="s">
        <v>62</v>
      </c>
      <c r="E10" s="23" t="s">
        <v>11</v>
      </c>
      <c r="F10" s="23" t="s">
        <v>54</v>
      </c>
      <c r="G10" s="24" t="s">
        <v>119</v>
      </c>
      <c r="H10" s="26">
        <v>3.9097222222222221E-2</v>
      </c>
    </row>
    <row r="11" spans="1:8">
      <c r="A11" s="19">
        <v>4</v>
      </c>
      <c r="B11" s="20">
        <v>5</v>
      </c>
      <c r="C11" s="21" t="s">
        <v>58</v>
      </c>
      <c r="D11" s="22" t="s">
        <v>59</v>
      </c>
      <c r="E11" s="23" t="s">
        <v>11</v>
      </c>
      <c r="F11" s="23" t="s">
        <v>50</v>
      </c>
      <c r="G11" s="24" t="s">
        <v>60</v>
      </c>
      <c r="H11" s="26">
        <v>3.9722222222222221E-2</v>
      </c>
    </row>
    <row r="12" spans="1:8">
      <c r="A12" s="19">
        <v>5</v>
      </c>
      <c r="B12" s="20">
        <v>13</v>
      </c>
      <c r="C12" s="21" t="s">
        <v>120</v>
      </c>
      <c r="D12" s="22" t="s">
        <v>110</v>
      </c>
      <c r="E12" s="23" t="s">
        <v>11</v>
      </c>
      <c r="F12" s="23" t="s">
        <v>53</v>
      </c>
      <c r="G12" s="24" t="s">
        <v>121</v>
      </c>
      <c r="H12" s="26">
        <v>4.0682870370370376E-2</v>
      </c>
    </row>
    <row r="13" spans="1:8">
      <c r="A13" s="19">
        <v>6</v>
      </c>
      <c r="B13" s="20">
        <v>8</v>
      </c>
      <c r="C13" s="21" t="s">
        <v>66</v>
      </c>
      <c r="D13" s="22" t="s">
        <v>23</v>
      </c>
      <c r="E13" s="23" t="s">
        <v>11</v>
      </c>
      <c r="F13" s="23" t="s">
        <v>52</v>
      </c>
      <c r="G13" s="24" t="s">
        <v>67</v>
      </c>
      <c r="H13" s="26">
        <v>4.1863425925925929E-2</v>
      </c>
    </row>
    <row r="14" spans="1:8">
      <c r="A14" s="19">
        <v>7</v>
      </c>
      <c r="B14" s="20">
        <v>9</v>
      </c>
      <c r="C14" s="21" t="s">
        <v>61</v>
      </c>
      <c r="D14" s="22" t="s">
        <v>62</v>
      </c>
      <c r="E14" s="23" t="s">
        <v>11</v>
      </c>
      <c r="F14" s="23" t="s">
        <v>50</v>
      </c>
      <c r="G14" s="24" t="s">
        <v>63</v>
      </c>
      <c r="H14" s="26">
        <v>4.2766203703703702E-2</v>
      </c>
    </row>
    <row r="15" spans="1:8">
      <c r="A15" s="19">
        <v>8</v>
      </c>
      <c r="B15" s="20">
        <v>7</v>
      </c>
      <c r="C15" s="21" t="s">
        <v>68</v>
      </c>
      <c r="D15" s="22" t="s">
        <v>23</v>
      </c>
      <c r="E15" s="23" t="s">
        <v>11</v>
      </c>
      <c r="F15" s="23" t="s">
        <v>69</v>
      </c>
      <c r="G15" s="24" t="s">
        <v>70</v>
      </c>
      <c r="H15" s="26">
        <v>4.4525462962962968E-2</v>
      </c>
    </row>
    <row r="16" spans="1:8">
      <c r="A16" s="19">
        <v>9</v>
      </c>
      <c r="B16" s="20">
        <v>21</v>
      </c>
      <c r="C16" s="21" t="s">
        <v>122</v>
      </c>
      <c r="D16" s="22" t="s">
        <v>123</v>
      </c>
      <c r="E16" s="23" t="s">
        <v>11</v>
      </c>
      <c r="F16" s="23" t="s">
        <v>50</v>
      </c>
      <c r="G16" s="24" t="s">
        <v>124</v>
      </c>
      <c r="H16" s="25" t="s">
        <v>33</v>
      </c>
    </row>
    <row r="17" spans="1:8">
      <c r="A17" s="19">
        <v>10</v>
      </c>
      <c r="B17" s="20">
        <v>17</v>
      </c>
      <c r="C17" s="21" t="s">
        <v>125</v>
      </c>
      <c r="D17" s="22" t="s">
        <v>40</v>
      </c>
      <c r="E17" s="23" t="s">
        <v>11</v>
      </c>
      <c r="F17" s="23" t="s">
        <v>52</v>
      </c>
      <c r="G17" s="24" t="s">
        <v>126</v>
      </c>
      <c r="H17" s="26"/>
    </row>
    <row r="18" spans="1:8">
      <c r="A18" s="19">
        <v>11</v>
      </c>
      <c r="B18" s="20">
        <v>11</v>
      </c>
      <c r="C18" s="21" t="s">
        <v>127</v>
      </c>
      <c r="D18" s="22" t="s">
        <v>23</v>
      </c>
      <c r="E18" s="23" t="s">
        <v>11</v>
      </c>
      <c r="F18" s="23" t="s">
        <v>54</v>
      </c>
      <c r="G18" s="24" t="s">
        <v>128</v>
      </c>
      <c r="H18" s="26"/>
    </row>
    <row r="19" spans="1:8">
      <c r="A19" s="19">
        <v>12</v>
      </c>
      <c r="B19" s="20">
        <v>10</v>
      </c>
      <c r="C19" s="21" t="s">
        <v>64</v>
      </c>
      <c r="D19" s="22" t="s">
        <v>23</v>
      </c>
      <c r="E19" s="23" t="s">
        <v>11</v>
      </c>
      <c r="F19" s="23" t="s">
        <v>50</v>
      </c>
      <c r="G19" s="24" t="s">
        <v>65</v>
      </c>
      <c r="H19" s="26"/>
    </row>
    <row r="20" spans="1:8">
      <c r="A20" s="19">
        <v>13</v>
      </c>
      <c r="B20" s="20">
        <v>18</v>
      </c>
      <c r="C20" s="21" t="s">
        <v>129</v>
      </c>
      <c r="D20" s="22" t="s">
        <v>40</v>
      </c>
      <c r="E20" s="23" t="s">
        <v>11</v>
      </c>
      <c r="F20" s="23" t="s">
        <v>51</v>
      </c>
      <c r="G20" s="24" t="s">
        <v>130</v>
      </c>
      <c r="H20" s="26"/>
    </row>
    <row r="21" spans="1:8">
      <c r="A21" s="19">
        <v>14</v>
      </c>
      <c r="B21" s="20">
        <v>12</v>
      </c>
      <c r="C21" s="21" t="s">
        <v>71</v>
      </c>
      <c r="D21" s="22" t="s">
        <v>23</v>
      </c>
      <c r="E21" s="23" t="s">
        <v>11</v>
      </c>
      <c r="F21" s="23" t="s">
        <v>50</v>
      </c>
      <c r="G21" s="24" t="s">
        <v>72</v>
      </c>
      <c r="H21" s="26"/>
    </row>
    <row r="22" spans="1:8">
      <c r="A22" s="19">
        <v>15</v>
      </c>
      <c r="B22" s="20">
        <v>19</v>
      </c>
      <c r="C22" s="21" t="s">
        <v>131</v>
      </c>
      <c r="D22" s="22" t="s">
        <v>132</v>
      </c>
      <c r="E22" s="23" t="s">
        <v>11</v>
      </c>
      <c r="F22" s="23" t="s">
        <v>133</v>
      </c>
      <c r="G22" s="24" t="s">
        <v>134</v>
      </c>
      <c r="H22" s="25" t="s">
        <v>37</v>
      </c>
    </row>
    <row r="23" spans="1:8">
      <c r="A23" s="19">
        <v>16</v>
      </c>
      <c r="B23" s="20">
        <v>15</v>
      </c>
      <c r="C23" s="21" t="s">
        <v>135</v>
      </c>
      <c r="D23" s="22" t="s">
        <v>62</v>
      </c>
      <c r="E23" s="23" t="s">
        <v>11</v>
      </c>
      <c r="F23" s="23" t="s">
        <v>52</v>
      </c>
      <c r="G23" s="24" t="s">
        <v>136</v>
      </c>
      <c r="H23" s="26"/>
    </row>
    <row r="24" spans="1:8">
      <c r="A24" s="19">
        <v>17</v>
      </c>
      <c r="B24" s="20">
        <v>22</v>
      </c>
      <c r="C24" s="21" t="s">
        <v>137</v>
      </c>
      <c r="D24" s="22" t="s">
        <v>23</v>
      </c>
      <c r="E24" s="23" t="s">
        <v>11</v>
      </c>
      <c r="F24" s="23" t="s">
        <v>50</v>
      </c>
      <c r="G24" s="24" t="s">
        <v>138</v>
      </c>
      <c r="H24" s="26"/>
    </row>
    <row r="25" spans="1:8">
      <c r="A25" s="19">
        <v>18</v>
      </c>
      <c r="B25" s="20">
        <v>20</v>
      </c>
      <c r="C25" s="21" t="s">
        <v>139</v>
      </c>
      <c r="D25" s="22" t="s">
        <v>140</v>
      </c>
      <c r="E25" s="23" t="s">
        <v>11</v>
      </c>
      <c r="F25" s="23" t="s">
        <v>133</v>
      </c>
      <c r="G25" s="24" t="s">
        <v>141</v>
      </c>
      <c r="H25" s="26"/>
    </row>
    <row r="26" spans="1:8">
      <c r="A26" s="19" t="s">
        <v>16</v>
      </c>
      <c r="B26" s="20"/>
      <c r="C26" s="21" t="s">
        <v>16</v>
      </c>
      <c r="D26" s="22" t="s">
        <v>16</v>
      </c>
      <c r="E26" s="23" t="s">
        <v>16</v>
      </c>
      <c r="F26" s="23" t="s">
        <v>16</v>
      </c>
      <c r="G26" s="24" t="s">
        <v>16</v>
      </c>
      <c r="H26" s="26"/>
    </row>
    <row r="27" spans="1:8">
      <c r="A27" s="19" t="s">
        <v>16</v>
      </c>
      <c r="B27" s="20"/>
      <c r="C27" s="21" t="s">
        <v>16</v>
      </c>
      <c r="D27" s="22" t="s">
        <v>16</v>
      </c>
      <c r="E27" s="23" t="s">
        <v>16</v>
      </c>
      <c r="F27" s="23" t="s">
        <v>16</v>
      </c>
      <c r="G27" s="24" t="s">
        <v>16</v>
      </c>
      <c r="H27" s="26"/>
    </row>
    <row r="28" spans="1:8">
      <c r="A28" s="19" t="str">
        <f t="shared" ref="A28" si="0">IF(B28="","",A27+1)</f>
        <v/>
      </c>
      <c r="B28" s="20"/>
      <c r="C28" s="21" t="str">
        <f>IF(B28="","",VLOOKUP(B28,[4]Emarg!$A$7:$F$196,2,FALSE))</f>
        <v/>
      </c>
      <c r="D28" s="22" t="str">
        <f>IF(B28="","",VLOOKUP(B28,[4]Emarg!$A$7:$F$196,3,FALSE))</f>
        <v/>
      </c>
      <c r="E28" s="23" t="str">
        <f>IF(B28="","",VLOOKUP(B28,[4]Emarg!$A$7:$G$196,7,FALSE))</f>
        <v/>
      </c>
      <c r="F28" s="23" t="str">
        <f>IF(B28="","",VLOOKUP(B28,[4]Emarg!$A$7:$F$196,6,FALSE))</f>
        <v/>
      </c>
      <c r="G28" s="24" t="str">
        <f>IF(B28="","",VLOOKUP(B28,[4]Emarg!$A$7:$F$196,4,FALSE))</f>
        <v/>
      </c>
      <c r="H28" s="26"/>
    </row>
    <row r="29" spans="1:8">
      <c r="A29" s="19"/>
      <c r="B29" s="20"/>
      <c r="C29" s="21"/>
      <c r="D29" s="22"/>
      <c r="E29" s="23"/>
      <c r="F29" s="23"/>
      <c r="G29" s="24"/>
      <c r="H29" s="26"/>
    </row>
    <row r="30" spans="1:8">
      <c r="A30" s="19"/>
      <c r="B30" s="20"/>
      <c r="C30" s="21"/>
      <c r="D30" s="22"/>
      <c r="E30" s="23"/>
      <c r="F30" s="23"/>
      <c r="G30" s="24"/>
      <c r="H30" s="26"/>
    </row>
    <row r="31" spans="1:8">
      <c r="A31" s="19"/>
      <c r="B31" s="20"/>
      <c r="C31" s="21"/>
      <c r="D31" s="22"/>
      <c r="E31" s="23"/>
      <c r="F31" s="23"/>
      <c r="G31" s="24"/>
      <c r="H31" s="26"/>
    </row>
    <row r="32" spans="1:8">
      <c r="A32" s="19"/>
      <c r="B32" s="20"/>
      <c r="C32" s="21"/>
      <c r="D32" s="22"/>
      <c r="E32" s="23"/>
      <c r="F32" s="23"/>
      <c r="G32" s="24"/>
      <c r="H32" s="26"/>
    </row>
    <row r="33" spans="1:8">
      <c r="A33" s="19"/>
      <c r="B33" s="20"/>
      <c r="C33" s="21"/>
      <c r="D33" s="22"/>
      <c r="E33" s="23"/>
      <c r="F33" s="23"/>
      <c r="G33" s="24"/>
      <c r="H33" s="26"/>
    </row>
    <row r="34" spans="1:8">
      <c r="A34" s="19"/>
      <c r="B34" s="20"/>
      <c r="C34" s="21"/>
      <c r="D34" s="22"/>
      <c r="E34" s="23"/>
      <c r="F34" s="23"/>
      <c r="G34" s="24"/>
      <c r="H34" s="26"/>
    </row>
    <row r="35" spans="1:8">
      <c r="A35" s="19"/>
      <c r="B35" s="20"/>
      <c r="C35" s="21"/>
      <c r="D35" s="22"/>
      <c r="E35" s="23"/>
      <c r="F35" s="23"/>
      <c r="G35" s="24"/>
      <c r="H35" s="26"/>
    </row>
    <row r="36" spans="1:8">
      <c r="A36" s="19"/>
      <c r="B36" s="20"/>
      <c r="C36" s="21"/>
      <c r="D36" s="22"/>
      <c r="E36" s="23"/>
      <c r="F36" s="23"/>
      <c r="G36" s="24"/>
      <c r="H36" s="26"/>
    </row>
    <row r="37" spans="1:8">
      <c r="A37" s="19"/>
      <c r="B37" s="20"/>
      <c r="C37" s="21"/>
      <c r="D37" s="22"/>
      <c r="E37" s="23"/>
      <c r="F37" s="23"/>
      <c r="G37" s="24"/>
      <c r="H37" s="26"/>
    </row>
    <row r="38" spans="1:8">
      <c r="A38" s="19"/>
      <c r="B38" s="20"/>
      <c r="C38" s="21"/>
      <c r="D38" s="22"/>
      <c r="E38" s="23"/>
      <c r="F38" s="23"/>
      <c r="G38" s="24"/>
      <c r="H38" s="26"/>
    </row>
    <row r="39" spans="1:8">
      <c r="A39" s="19"/>
      <c r="B39" s="20"/>
      <c r="C39" s="21"/>
      <c r="D39" s="22"/>
      <c r="E39" s="23"/>
      <c r="F39" s="23"/>
      <c r="G39" s="24"/>
      <c r="H39" s="25"/>
    </row>
    <row r="40" spans="1:8">
      <c r="A40" s="19"/>
      <c r="B40" s="20"/>
      <c r="C40" s="21"/>
      <c r="D40" s="22"/>
      <c r="E40" s="23"/>
      <c r="F40" s="23"/>
      <c r="G40" s="24"/>
      <c r="H40" s="25"/>
    </row>
    <row r="41" spans="1:8">
      <c r="A41" s="19"/>
      <c r="B41" s="20"/>
      <c r="C41" s="21"/>
      <c r="D41" s="22"/>
      <c r="E41" s="23"/>
      <c r="F41" s="23"/>
      <c r="G41" s="24"/>
      <c r="H41" s="25"/>
    </row>
    <row r="42" spans="1:8">
      <c r="A42" s="19"/>
      <c r="B42" s="20"/>
      <c r="C42" s="21"/>
      <c r="D42" s="22"/>
      <c r="E42" s="23"/>
      <c r="F42" s="23"/>
      <c r="G42" s="24"/>
      <c r="H42" s="25"/>
    </row>
    <row r="43" spans="1:8">
      <c r="A43" s="19"/>
      <c r="B43" s="20"/>
      <c r="C43" s="21"/>
      <c r="D43" s="22"/>
      <c r="E43" s="23"/>
      <c r="F43" s="23"/>
      <c r="G43" s="24"/>
      <c r="H43" s="25"/>
    </row>
    <row r="44" spans="1:8">
      <c r="A44" s="19"/>
      <c r="B44" s="20"/>
      <c r="C44" s="21"/>
      <c r="D44" s="22"/>
      <c r="E44" s="23"/>
      <c r="F44" s="23"/>
      <c r="G44" s="24"/>
      <c r="H44" s="25"/>
    </row>
    <row r="45" spans="1:8">
      <c r="A45" s="19"/>
      <c r="B45" s="20"/>
      <c r="C45" s="21"/>
      <c r="D45" s="22"/>
      <c r="E45" s="23"/>
      <c r="F45" s="23"/>
      <c r="G45" s="24"/>
      <c r="H45" s="25"/>
    </row>
    <row r="46" spans="1:8">
      <c r="A46" s="19"/>
      <c r="B46" s="20"/>
      <c r="C46" s="21"/>
      <c r="D46" s="22"/>
      <c r="E46" s="23"/>
      <c r="F46" s="23"/>
      <c r="G46" s="24"/>
      <c r="H46" s="25"/>
    </row>
    <row r="47" spans="1:8">
      <c r="A47" s="19"/>
      <c r="B47" s="20"/>
      <c r="C47" s="21"/>
      <c r="D47" s="22"/>
      <c r="E47" s="23"/>
      <c r="F47" s="23"/>
      <c r="G47" s="24"/>
      <c r="H47" s="25"/>
    </row>
    <row r="48" spans="1:8">
      <c r="A48" s="19"/>
      <c r="B48" s="20"/>
      <c r="C48" s="21"/>
      <c r="D48" s="22"/>
      <c r="E48" s="23"/>
      <c r="F48" s="23"/>
      <c r="G48" s="24"/>
      <c r="H48" s="25"/>
    </row>
    <row r="49" spans="1:8">
      <c r="A49" s="19"/>
      <c r="B49" s="20"/>
      <c r="C49" s="21"/>
      <c r="D49" s="22"/>
      <c r="E49" s="23"/>
      <c r="F49" s="23"/>
      <c r="G49" s="24"/>
      <c r="H49" s="25"/>
    </row>
    <row r="50" spans="1:8">
      <c r="A50" s="19"/>
      <c r="B50" s="20"/>
      <c r="C50" s="21"/>
      <c r="D50" s="22"/>
      <c r="E50" s="23"/>
      <c r="F50" s="23"/>
      <c r="G50" s="24"/>
      <c r="H50" s="25"/>
    </row>
    <row r="51" spans="1:8">
      <c r="A51" s="19"/>
      <c r="B51" s="20"/>
      <c r="C51" s="21"/>
      <c r="D51" s="22"/>
      <c r="E51" s="23"/>
      <c r="F51" s="23"/>
      <c r="G51" s="24"/>
      <c r="H51" s="25"/>
    </row>
    <row r="52" spans="1:8">
      <c r="A52" s="19"/>
      <c r="B52" s="20"/>
      <c r="C52" s="21"/>
      <c r="D52" s="22"/>
      <c r="E52" s="23"/>
      <c r="F52" s="23"/>
      <c r="G52" s="24"/>
      <c r="H52" s="25"/>
    </row>
    <row r="53" spans="1:8">
      <c r="A53" s="19"/>
      <c r="B53" s="20"/>
      <c r="C53" s="21"/>
      <c r="D53" s="22"/>
      <c r="E53" s="23"/>
      <c r="F53" s="23"/>
      <c r="G53" s="24"/>
      <c r="H53" s="25"/>
    </row>
    <row r="54" spans="1:8">
      <c r="A54" s="19"/>
      <c r="B54" s="20"/>
      <c r="C54" s="21"/>
      <c r="D54" s="22"/>
      <c r="E54" s="23"/>
      <c r="F54" s="23"/>
      <c r="G54" s="24"/>
      <c r="H54" s="25"/>
    </row>
    <row r="55" spans="1:8">
      <c r="A55" s="19"/>
      <c r="B55" s="20"/>
      <c r="C55" s="21"/>
      <c r="D55" s="22"/>
      <c r="E55" s="23"/>
      <c r="F55" s="23"/>
      <c r="G55" s="24"/>
      <c r="H55" s="25"/>
    </row>
    <row r="56" spans="1:8">
      <c r="A56" s="19"/>
      <c r="B56" s="20"/>
      <c r="C56" s="21"/>
      <c r="D56" s="22"/>
      <c r="E56" s="23"/>
      <c r="F56" s="23"/>
      <c r="G56" s="24"/>
      <c r="H56" s="25"/>
    </row>
    <row r="57" spans="1:8">
      <c r="A57" s="19"/>
      <c r="B57" s="20"/>
      <c r="C57" s="21"/>
      <c r="D57" s="22"/>
      <c r="E57" s="23"/>
      <c r="F57" s="23"/>
      <c r="G57" s="24"/>
      <c r="H57" s="26"/>
    </row>
    <row r="58" spans="1:8">
      <c r="A58" s="19"/>
      <c r="B58" s="20"/>
      <c r="C58" s="21"/>
      <c r="D58" s="22"/>
      <c r="E58" s="23"/>
      <c r="F58" s="23"/>
      <c r="G58" s="24"/>
      <c r="H58" s="26"/>
    </row>
    <row r="59" spans="1:8">
      <c r="A59" s="19"/>
      <c r="B59" s="20"/>
      <c r="C59" s="21"/>
      <c r="D59" s="22"/>
      <c r="E59" s="23"/>
      <c r="F59" s="23"/>
      <c r="G59" s="24"/>
      <c r="H59" s="26"/>
    </row>
    <row r="60" spans="1:8">
      <c r="A60" s="19"/>
      <c r="B60" s="20"/>
      <c r="C60" s="21"/>
      <c r="D60" s="22"/>
      <c r="E60" s="23"/>
      <c r="F60" s="23"/>
      <c r="G60" s="24"/>
      <c r="H60" s="26"/>
    </row>
    <row r="61" spans="1:8">
      <c r="A61" s="19"/>
      <c r="B61" s="20"/>
      <c r="C61" s="21"/>
      <c r="D61" s="22"/>
      <c r="E61" s="23"/>
      <c r="F61" s="23"/>
      <c r="G61" s="24"/>
      <c r="H61" s="26"/>
    </row>
  </sheetData>
  <mergeCells count="3">
    <mergeCell ref="A2:H4"/>
    <mergeCell ref="E5:F5"/>
    <mergeCell ref="C6:H6"/>
  </mergeCells>
  <conditionalFormatting sqref="C8:H61">
    <cfRule type="expression" dxfId="13" priority="13" stopIfTrue="1">
      <formula>$E8="F"</formula>
    </cfRule>
    <cfRule type="expression" dxfId="12" priority="14" stopIfTrue="1">
      <formula>SUMPRODUCT(($B$8:$B196=$B8)*($B8&lt;&gt;""))&gt;1</formula>
    </cfRule>
  </conditionalFormatting>
  <conditionalFormatting sqref="G7:H54 G5:H5">
    <cfRule type="expression" dxfId="11" priority="12" stopIfTrue="1">
      <formula>COUNTIF($B$5:$B$54,G5)&gt;0</formula>
    </cfRule>
  </conditionalFormatting>
  <conditionalFormatting sqref="B8:B61">
    <cfRule type="duplicateValues" dxfId="10" priority="10" stopIfTrue="1"/>
    <cfRule type="expression" dxfId="9" priority="11" stopIfTrue="1">
      <formula>$E8="F"</formula>
    </cfRule>
  </conditionalFormatting>
  <conditionalFormatting sqref="B8:B54">
    <cfRule type="duplicateValues" dxfId="8" priority="8" stopIfTrue="1"/>
    <cfRule type="expression" dxfId="7" priority="9" stopIfTrue="1">
      <formula>$E8="F"</formula>
    </cfRule>
  </conditionalFormatting>
  <conditionalFormatting sqref="C8:H28">
    <cfRule type="expression" dxfId="6" priority="6" stopIfTrue="1">
      <formula>$E8="F"</formula>
    </cfRule>
    <cfRule type="expression" dxfId="5" priority="7" stopIfTrue="1">
      <formula>SUMPRODUCT(($B$8:$B196=$B8)*($B8&lt;&gt;""))&gt;1</formula>
    </cfRule>
  </conditionalFormatting>
  <conditionalFormatting sqref="G7:H28 G5:H5">
    <cfRule type="expression" dxfId="4" priority="5" stopIfTrue="1">
      <formula>COUNTIF($B$5:$B$54,G5)&gt;0</formula>
    </cfRule>
  </conditionalFormatting>
  <conditionalFormatting sqref="B8:B28">
    <cfRule type="duplicateValues" dxfId="3" priority="3" stopIfTrue="1"/>
    <cfRule type="expression" dxfId="2" priority="4" stopIfTrue="1">
      <formula>$E8="F"</formula>
    </cfRule>
  </conditionalFormatting>
  <conditionalFormatting sqref="B8:B28">
    <cfRule type="duplicateValues" dxfId="1" priority="1" stopIfTrue="1"/>
    <cfRule type="expression" dxfId="0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Poussin</vt:lpstr>
      <vt:lpstr>Pupille</vt:lpstr>
      <vt:lpstr>Benjamin</vt:lpstr>
      <vt:lpstr>Minime</vt:lpstr>
      <vt:lpstr>Cadet</vt:lpstr>
      <vt:lpstr>Juniors</vt:lpstr>
      <vt:lpstr>Espoir Senior Elite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2014-09-20T18:26:32Z</dcterms:created>
  <dcterms:modified xsi:type="dcterms:W3CDTF">2015-02-01T20:25:53Z</dcterms:modified>
</cp:coreProperties>
</file>